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7795" windowHeight="12210"/>
  </bookViews>
  <sheets>
    <sheet name="техническая часть" sheetId="1" r:id="rId1"/>
  </sheets>
  <calcPr calcId="145621"/>
</workbook>
</file>

<file path=xl/calcChain.xml><?xml version="1.0" encoding="utf-8"?>
<calcChain xmlns="http://schemas.openxmlformats.org/spreadsheetml/2006/main">
  <c r="F108" i="1" l="1"/>
  <c r="F107" i="1"/>
  <c r="F102" i="1"/>
  <c r="F98" i="1"/>
  <c r="F97" i="1"/>
  <c r="F93" i="1"/>
  <c r="F92" i="1"/>
  <c r="F91" i="1"/>
  <c r="F89" i="1"/>
  <c r="F88" i="1"/>
  <c r="F86" i="1"/>
  <c r="F85" i="1"/>
  <c r="F83" i="1"/>
  <c r="F80" i="1"/>
  <c r="F79" i="1"/>
  <c r="F78" i="1"/>
  <c r="F74" i="1"/>
  <c r="F73" i="1"/>
  <c r="F67" i="1"/>
  <c r="F66" i="1"/>
  <c r="F65" i="1"/>
  <c r="F55" i="1"/>
  <c r="F54" i="1"/>
  <c r="F46" i="1"/>
  <c r="F44" i="1"/>
  <c r="F43" i="1"/>
  <c r="F41" i="1"/>
  <c r="F40" i="1"/>
  <c r="F36" i="1"/>
  <c r="F33" i="1"/>
  <c r="F29" i="1"/>
  <c r="F28" i="1"/>
  <c r="F27" i="1"/>
  <c r="F25" i="1"/>
  <c r="F24" i="1"/>
  <c r="F22" i="1"/>
  <c r="F21" i="1"/>
  <c r="F19" i="1"/>
</calcChain>
</file>

<file path=xl/sharedStrings.xml><?xml version="1.0" encoding="utf-8"?>
<sst xmlns="http://schemas.openxmlformats.org/spreadsheetml/2006/main" count="526" uniqueCount="308">
  <si>
    <t>№ п/п</t>
  </si>
  <si>
    <t>Наименование МТР</t>
  </si>
  <si>
    <t>ГОСТ, ТУ</t>
  </si>
  <si>
    <t>1</t>
  </si>
  <si>
    <t>НД Производителя</t>
  </si>
  <si>
    <t>шт</t>
  </si>
  <si>
    <t>2</t>
  </si>
  <si>
    <t>Полное описание</t>
  </si>
  <si>
    <t>3</t>
  </si>
  <si>
    <t>Ед. изм.</t>
  </si>
  <si>
    <t>Кол-во, ед.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</si>
  <si>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</si>
  <si>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</si>
  <si>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</si>
  <si>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</si>
  <si>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</si>
  <si>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</si>
  <si>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</si>
  <si>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</si>
  <si>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</si>
  <si>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</si>
  <si>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</si>
  <si>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</si>
  <si>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</si>
  <si>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</si>
  <si>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</si>
  <si>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</si>
  <si>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</si>
  <si>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</si>
  <si>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</si>
  <si>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</si>
  <si>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</si>
  <si>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</si>
  <si>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</si>
  <si>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</si>
  <si>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</si>
  <si>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</si>
  <si>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</si>
  <si>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</si>
  <si>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</si>
  <si>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</si>
  <si>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</si>
  <si>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</si>
  <si>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</si>
  <si>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</si>
  <si>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</si>
  <si>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</si>
  <si>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</si>
  <si>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</si>
  <si>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</si>
  <si>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</si>
  <si>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</si>
  <si>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</si>
  <si>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</si>
  <si>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</si>
  <si>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</si>
  <si>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</si>
  <si>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</si>
  <si>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</si>
  <si>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</si>
  <si>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</si>
  <si>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</si>
  <si>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</si>
  <si>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</si>
  <si>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</si>
  <si>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</si>
  <si>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</si>
  <si>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</si>
  <si>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</si>
  <si>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</si>
  <si>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</si>
  <si>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</si>
  <si>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</si>
  <si>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</si>
  <si>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</si>
  <si>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</si>
  <si>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</si>
  <si>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</si>
  <si>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</si>
  <si>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</si>
  <si>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</si>
  <si>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</si>
  <si>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</si>
  <si>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</si>
  <si>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</si>
  <si>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</si>
  <si>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</si>
  <si>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</si>
  <si>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</si>
  <si>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</si>
  <si>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</si>
  <si>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</si>
  <si>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</si>
  <si>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</si>
  <si>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</si>
  <si>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</si>
  <si>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</si>
  <si>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</si>
  <si>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</si>
  <si>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</si>
  <si>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</si>
  <si>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</si>
  <si>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</si>
  <si>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</si>
  <si>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</si>
  <si>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</si>
  <si>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</si>
  <si>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</si>
  <si>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</si>
  <si>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Лот 1.
Общее название продукции: Поставка  инструмента для нужд филиала «Берёзовская ГРЭС» ОАО «Э.ОН РОССИЯ».
Срок поставки: 01.04.2016 г. –  31.05.2016 г.</t>
  </si>
  <si>
    <t>Съемник BUCO 95/1</t>
  </si>
  <si>
    <t>Съемник трехзахватный BUCO 95/1 ширина захвата10-100мм, максимальная рабочая высота 80мм, масса 0,8кг</t>
  </si>
  <si>
    <t>Съемник BUCO 95/2</t>
  </si>
  <si>
    <t>Съемник трехзахватный BUCO 95/2 ширина захвата 10-120мм, максимальная рабочая высота 120мм, масса 1,4кг</t>
  </si>
  <si>
    <t>Съемник BUCO 95/3</t>
  </si>
  <si>
    <t>Съемник трехзахватный BUCO 95/3 ширина захвата 20-160мм, максимальная рабочая высота 160мм, масса 2,3кг</t>
  </si>
  <si>
    <t>Съемник BUCO 95/4</t>
  </si>
  <si>
    <t>Съемник трехзахватный BUCO 95/4 ширина захвата 20-220мм, максимальная рабочая высота 200мм, масса 4,0кг</t>
  </si>
  <si>
    <t>Съемник СВ34</t>
  </si>
  <si>
    <t>Съемник винтовой самоцентрирующийся универсальный с тремя захватами СВ34 усилие 4тс внутренний диаметр до 420мм внешний диаметр 35-380мм глубина захвата 265мм</t>
  </si>
  <si>
    <t>Метчик М48</t>
  </si>
  <si>
    <t>Метчик машинно-ручной для метрической резьбы М48 шаг 5, правый, универсального применения, для материалов с пределом прочности до 1000 N/мм, допуск по ISO2-6H, быстрорежущая сталь - HSS, угол профиля резьбы - 60гр, общая длинна 180мм, изготовлен по DIN 352</t>
  </si>
  <si>
    <t>Метчик 2620-1717</t>
  </si>
  <si>
    <t>Метчик 2620-1717 для метрической резьбы М20х1,5 комплект из 2-х штук для сквозных отверстий</t>
  </si>
  <si>
    <t>Плашка 2650-2621 6g</t>
  </si>
  <si>
    <t>Плашка круглая для метрической резьбы с мелким шагом М39х2,0 типа 3 с углом в плане 30град правая с полем допуска 6g</t>
  </si>
  <si>
    <t>Плашка М48х5</t>
  </si>
  <si>
    <t>Плашка М48х5 Шаг метрической резьбы-5,   Вид нарезаемой резьбы-метрическая, Направление нарезаемой резьбы-правое, Диаметр метрической резьбы-48,</t>
  </si>
  <si>
    <t>Ножовка 300мм</t>
  </si>
  <si>
    <t>Ножовка по металлу ручная 300мм</t>
  </si>
  <si>
    <t>Резец 2130-0009 Т5К10</t>
  </si>
  <si>
    <t>Резец токарный отрезной с пластиной из твердого сплава Т5К10 исполнение 2 правый с углом в плане 90 градусов сечение 25х16мм длина 140мм 2130-0009 Т5К10</t>
  </si>
  <si>
    <t>Полотно ножовочное по металлу 12х300 мм</t>
  </si>
  <si>
    <t>Набор 24900 TOYA</t>
  </si>
  <si>
    <t>Набор метчиков и плашек для метрической резьбы 32 предмета + воротки  М3-М12 24900 TOYA</t>
  </si>
  <si>
    <t>Набор 2930-H7 STAYER</t>
  </si>
  <si>
    <t>Набор буров по бетону размерами 5х110, 6х110, 6х160, 8х110, 8х160, 10х160, 12х160мм с хвостовиком SDS-Plus 2930-H7 STAYER</t>
  </si>
  <si>
    <t>Набор РЕКОС</t>
  </si>
  <si>
    <t>Набор сверл с цилиндрическим хвостовиком по металлу диаметрами 1; 2; 3; 4; 5; 6; 7; 8; 9; 10мм в пластмассовой коробке РЕКОС</t>
  </si>
  <si>
    <t>Набор 16337 Энкор</t>
  </si>
  <si>
    <t>Набор сверл 23шт 1,0-10,0мм 16337 Энкор</t>
  </si>
  <si>
    <t>Пистолет для пены монтажной</t>
  </si>
  <si>
    <t>Пистолет для силикона</t>
  </si>
  <si>
    <t>Молоток 7850-0116 Ц15.хр</t>
  </si>
  <si>
    <t>Молоток слесарный стальной типа 2(с квадратным бойком) с рукояткой исполнения 1 с головкой массой 0,2кг с цинковым покрытием 15мкм хроматированный 7850-0116 Ц15.хр</t>
  </si>
  <si>
    <t>Молоток 7850-0118 Ц15.хр</t>
  </si>
  <si>
    <t>Молоток слесарный стальной типа 2(с квадратным бойком) с рукояткой исполнения 1 с головкой массой 0,5кг с цинковым покрытием 15мкм хроматированный 7850-0118 Ц15.хр</t>
  </si>
  <si>
    <t>Молоток 7850-0121 Ц15.хр</t>
  </si>
  <si>
    <t>Молоток слесарный стальной типа 2(с квадратным бойком) с рукояткой исполнения 1 с головкой массой 0,8кг с цинковым покрытием 15мкм хроматированный 7850-0121 Ц15.хр</t>
  </si>
  <si>
    <t>Молоток 300гр</t>
  </si>
  <si>
    <t>Набор клуппов 3/8-1/2-3/4-1-1 1/4" с трещеткой</t>
  </si>
  <si>
    <t>Набор клуппов 3/8-1/2-3/4-1-1 1/4" с трещеткой в пластиковом кейсе</t>
  </si>
  <si>
    <t>Зубило 2810-0235 Х9</t>
  </si>
  <si>
    <t>Зубило слесарное с державкой овального сечения(тип 2) конусной рабочей и ударной частью по ширине(исполнение 1) с углом заточки 60град длиной 200мм шириной 20мм с хромовым покрытием толщиной 9мкм 2810-0235 Х9</t>
  </si>
  <si>
    <t>Болторез 41790 FIT</t>
  </si>
  <si>
    <t>Болторез для перекусывания штифтов, болтов, проволоки  Профи длиной 900мм с режущими губками из упрочненной стали(HRC 58-59) 41790 FIT</t>
  </si>
  <si>
    <t>Ключ 6910-0421 А Х9</t>
  </si>
  <si>
    <t>Ключ гаечный торцовый с внутренним шестигранником односторонний с размером зева 12мм исполнения 2(стержневой) нормальной точности группы прочности А с хромовым покрытием 9мкм 6910-0421 А Х9</t>
  </si>
  <si>
    <t>Ключ 6910-0432 А Х9</t>
  </si>
  <si>
    <t>Ключ гаечный торцовый с внутренним шестигранником односторонний с размером зева 17мм исполнения 2(стержневой) нормальной точности группы прочности А с хромовым покрытием 9мкм 6910-0432 А Х9</t>
  </si>
  <si>
    <t>Ключ 7813-0035 Х9</t>
  </si>
  <si>
    <t>Ключ гаечный разводной с размером зева 36мм нормальной точности с хромовым покрытием 9мкм 7813-0035 Х9</t>
  </si>
  <si>
    <t>Ключ 7813-0032 Н12.Х1</t>
  </si>
  <si>
    <t>Ключ гаечный разводной с размером зева 19мм нормальной точности с хромовым покрытием 1мкм с подслоем никеля 12мкм 7813-0032 Н12.Х1</t>
  </si>
  <si>
    <t>Ключ 6910-0443 А Х9</t>
  </si>
  <si>
    <t>Ключ гаечный торцовый с внутренним шестигранником односторонний с размером зева 24мм исполнения 2(стержневой) нормальной точности группы прочности А с хромовым покрытием 9мкм 6910-0443 А Х9</t>
  </si>
  <si>
    <t>Ключ 6910-0436 А Х9</t>
  </si>
  <si>
    <t>Ключ гаечный торцовый с внутренним шестигранником односторонний с размером зева 19мм исполнения 2(стержневой) нормальной точности группы прочности А с хромовым покрытием 9мкм 6910-0436 А Х9</t>
  </si>
  <si>
    <t>Ключ 6910-0514 Д Х9</t>
  </si>
  <si>
    <t>Ключ гаечный торцовый с внутренним шестигранником двусторонний с размерами зевов 13х17мм исполнения 1(трубчатый) нормальной точности группы прочности Д с хромовым покрытием 9мкм 6910-0514 Д Х9</t>
  </si>
  <si>
    <t>Ключ 6910-0416 А Х9</t>
  </si>
  <si>
    <t>Ключ гаечный торцовый с внутренним шестигранником односторонний с размером зева 10мм исполнения 2(стержневой) нормальной точности группы прочности А с хромовым покрытием 9мкм 6910-0416 А Х9</t>
  </si>
  <si>
    <t>Ключ 6910-0423 А Х9</t>
  </si>
  <si>
    <t>Ключ гаечный торцовый с внутренним шестигранником односторонний с размером зева 13мм исполнения 2(стержневой) нормальной точности группы прочности А с хромовым покрытием 9мкм 6910-0423 А Х9</t>
  </si>
  <si>
    <t>Ключ 6910-0425 А Х9</t>
  </si>
  <si>
    <t>Ключ гаечный торцовый с внутренним шестигранником односторонний с размером зева 14мм исполнения 2(стержневой) нормальной точности группы прочности А с хромовым покрытием 9мкм 6910-0421 А Х9</t>
  </si>
  <si>
    <t>Набор 610837 Unior</t>
  </si>
  <si>
    <t>Набор ключей комбинированных удлиненных 8 предметов(8х8, 9х9, 10х10, 12х12, 13х13, 14х14, 17х17, 19х19) в пластиковом подвесе 610837 Unior</t>
  </si>
  <si>
    <t>Набор из 13 торцевых шестигранных головок  диаметром 6-8-10-12-13-14-17-19-22-24-27-30-32мм</t>
  </si>
  <si>
    <t>Набор ключей накидных 8-46мм</t>
  </si>
  <si>
    <t>Набор ключей рожковых 8-46мм</t>
  </si>
  <si>
    <t>Набор ключей шестигранных Г-образных дюймовый</t>
  </si>
  <si>
    <t>Набор арт.09025 SATA</t>
  </si>
  <si>
    <t>Набор ключей накидных трещоточных артикул 09025 SATA 6 предметов</t>
  </si>
  <si>
    <t>Ключ газовый №4</t>
  </si>
  <si>
    <t>Ключ трубный  рычажный КТР-1</t>
  </si>
  <si>
    <t>Ключ газовый №2</t>
  </si>
  <si>
    <t>Ключ газовый рычажный  №2</t>
  </si>
  <si>
    <t>Отвертка 826 WIHA</t>
  </si>
  <si>
    <t>Отвертка слесарно-монтажная изолированная(1000В) для винтов с прямым шлицем длиной 243мм с шириной лопатки 5,5мм рукоятка SoftFinish 826 320N-5,5х125 WIHA</t>
  </si>
  <si>
    <t>Отвертка 820 WIHA</t>
  </si>
  <si>
    <t>Отвертка слесарно-монтажная изолированная(1000В) для винтов с прямым шлицем длиной 179мм с шириной лопатки 2,5мм рукоятка SoftFinish 820 320N-2,5х75 WIHA</t>
  </si>
  <si>
    <t>Отвертка 7810-0941</t>
  </si>
  <si>
    <t>Отвертка слесарно-монтажня типа 2 исполнения 1 для винтов и шурупов с прямым шлицем длиной 250мм с лопаткой размерами 10х1,6мм  с хромовым покрытием толщиной 1мкм с подслоем никеля толщиной 12кмк нанесенного электролитическим способом 7810-0941</t>
  </si>
  <si>
    <t>Отвертка 7810-0982 A 2 Х9</t>
  </si>
  <si>
    <t>Отвертка слесарно-монтажная типа 2 исполнения 2 для винтов и шурупов с крестообразным шлицем длиной 200мм с крестообразной рабочей частью №2 исполнения A группы применения 2 с хромовым покрытием толщиной 9мкм 7810-0982 A 2 Х9</t>
  </si>
  <si>
    <t>Отвертка 7810-0978 A 2 Х9</t>
  </si>
  <si>
    <t>Отвертка слесарно-монтажная типа 2 исполнения 2 для винтов и шурупов с крестообразным шлицем длиной 1650мм с крестообразной рабочей частью №1 исполнения A группы применения 2 с хромовым покрытием толщиной 9мкм 7810-0978 A 2 Х9</t>
  </si>
  <si>
    <t>Отвертка 7810-1062 A 2 Х9</t>
  </si>
  <si>
    <t>Отвертка слесарно-монтажная типа 2 исполнения 2 для винтов и шурупов с крестообразным шлицем длиной 260мм с крестообразной рабочей частью №4 исполнения A группы применения 2 с хромовым покрытием толщиной 9мкм 7810-1062 A 2 Х9</t>
  </si>
  <si>
    <t>Отвертка 7810-0966 6A 2 Х9</t>
  </si>
  <si>
    <t>Отвертка слесарно-монтажная типа 1 исполнения 1 для винтов без головки с прямым шлицем длиной 155мм с клинообразной лопаткой типа 6 исполнения A размером 0,6х2,8мм группы применения 2 с хромовым покрытием толщиной 9мкм 7810-0966 6A 2 Х9</t>
  </si>
  <si>
    <t>Отвертка 7810-0968 6A 2 Х9</t>
  </si>
  <si>
    <t>Отвертка слесарно-монтажная типа 1 исполнения 1 для винтов без головки с прямым шлицем длиной 215мм с клинообразной лопаткой типа 6 исполнения A размером 1,0х4,5мм группы применения 2 с хромовым покрытием толщиной 9мкм 7810-0968 6A 2 Х9</t>
  </si>
  <si>
    <t>Отвертка 7810-0972 6A 2 Х9</t>
  </si>
  <si>
    <t>Отвертка слесарно-монтажная типа 1 исполнения 1 для винтов без головки с прямым шлицем длиной 300мм с клинообразной лопаткой типа 6 исполнения A размером 2,0х9,0мм группы применения 2 с хромовым покрытием толщиной 9мкм 7810-0972 6A 2 Х9</t>
  </si>
  <si>
    <t>Отвертка 7810-0967</t>
  </si>
  <si>
    <t>Отвертка типа 1 исполнения 1 длиной 180мм  с лопаткой</t>
  </si>
  <si>
    <t>Набор бит 57854 FIT</t>
  </si>
  <si>
    <t>Набор бит 57854 FIT 30 хромванадиевых бит+ адаптер для бит с надежным захватом</t>
  </si>
  <si>
    <t>Рамка 6920-0002 Н12.Х1</t>
  </si>
  <si>
    <t>Рамка ножовочная типа 2(для работы с ножовочными полотнами длиной 250 и 300мм) исполнения 1 размером 90мм с хромовым покрытием толщиной 1мкм и подслоем никеля толщиной 12мкм 6920-0002 Н12.Х1</t>
  </si>
  <si>
    <t>Тиски MATRIX 18502</t>
  </si>
  <si>
    <t>Тиски слесарные поворотные быстрозажимные MATRIX 18502 с наковальней 200мм</t>
  </si>
  <si>
    <t>Пинцет KNIPEX-922762</t>
  </si>
  <si>
    <t>Пинцет прецизионный KNIPEX-922762 , артикул KN-922762, длина 150мм зеркальное никилирование и полирование пружинная высокопрочная сталь прямая форма захватные губки с мелкими зубцами</t>
  </si>
  <si>
    <t>Ключ 6910-0445 А Х9</t>
  </si>
  <si>
    <t>Ключ гаечный торцовый с внутренним шестигранником односторонний с размером зева 27мм исполнения 2(стержневой) нормальной точности группы прочности А с хромовым покрытием 9мкм 6910-0445 А Х9</t>
  </si>
  <si>
    <t>Ключ газовый №3</t>
  </si>
  <si>
    <t>Съемник 1 арт.880950 KUKKO</t>
  </si>
  <si>
    <t>Съемник трехзахватный для полумуфт артикул 880950 KUKKO 1-го размера</t>
  </si>
  <si>
    <t>Пинцет захватный прецизионный KNIPEX-926763</t>
  </si>
  <si>
    <t>Набор SCRW-4/GSD-409</t>
  </si>
  <si>
    <t>Набор отверток 6 предметов(шлицевые 3х75,4х75,6х100, 8х150, крестообразные №1-2) SCRW-4/GSD-409</t>
  </si>
  <si>
    <t>Набор отверток STAYER до 1000В 7 предм.</t>
  </si>
  <si>
    <t>Набор отверток (4шт)</t>
  </si>
  <si>
    <t>Набор НИО-08 КВТ</t>
  </si>
  <si>
    <t>Набор отверток НИО-08 КВТ до 1000В(VDE) в кофре 8 штук</t>
  </si>
  <si>
    <t>Набор арт.563090 Force</t>
  </si>
  <si>
    <t>Набор ключей TORX артикул 563090 Force 9 штук</t>
  </si>
  <si>
    <t>Набор НОЭ-7 Арсенал</t>
  </si>
  <si>
    <t>Набор инструмента 7 предметов(бокорезы, кусачки, отвертка индикатор, отвертка шлицевая 2шт, отвертка крестовая 2шт) в пластиковом чемодане НОЭ-7 Арсенал</t>
  </si>
  <si>
    <t>Набор 5199 Saltus</t>
  </si>
  <si>
    <t>Набор интсрумента (головки торцевые 4-22мм, отвертки 1-10мм, шестигранники 3-8мм) 5199 Saltus</t>
  </si>
  <si>
    <t>Набор напильников 1681-15-Н4 Stayer</t>
  </si>
  <si>
    <t>Набор  N 15</t>
  </si>
  <si>
    <t>Набор слесарного инструмента N 15</t>
  </si>
  <si>
    <t>Набор 5116l FORCE</t>
  </si>
  <si>
    <t>Набор шестигранников Г-образных 5116l FORCE 1,5-12мм 11 предметов</t>
  </si>
  <si>
    <t>Набор АА-С341Т23 Арсенал</t>
  </si>
  <si>
    <t>Набор инструмента АА-С341Т23 Арсенал 23 предмета в пластиковом чемодане</t>
  </si>
  <si>
    <t>Набор АКТАКОМ АНТ-5003</t>
  </si>
  <si>
    <t>Набор отвёрток АКТАКОМ АНТ-5003</t>
  </si>
  <si>
    <t>Ножовка по дереву</t>
  </si>
  <si>
    <t>Напильник 2821-0027</t>
  </si>
  <si>
    <t>Напильник квадратный с длиной рабочей части 300мм насечкой №2 2821-0027</t>
  </si>
  <si>
    <t>Напильник 2820-0078</t>
  </si>
  <si>
    <t>Напильник плоский остроносый с длиной рабочей части 300мм насечкой №3 2820-0078</t>
  </si>
  <si>
    <t>Напильник 2820-0067</t>
  </si>
  <si>
    <t>Напильник плоский остроносый с длиной рабочей части 200мм насечкой №2 2820-0067</t>
  </si>
  <si>
    <t>Напильник 2821-0067</t>
  </si>
  <si>
    <t>Напильник трехгранный с длиной рабочей части 200мм насечкой №2 2821-0067</t>
  </si>
  <si>
    <t>Напильник 2821-0017</t>
  </si>
  <si>
    <t>Напильник квадратный с длиной рабочей части 200мм насечкой №2 2821-0017</t>
  </si>
  <si>
    <t>Напильник 2822-0017</t>
  </si>
  <si>
    <t>Напильник круглый с насеченнными зубьями длиной рабочей части 200мм насечкой №2 2822-0017</t>
  </si>
  <si>
    <t>Штангенциркуль ШЦ-II-400-0,05</t>
  </si>
  <si>
    <t>Штангенциркуль с отсчетом по нониусу двусторонний ШЦ-II-400-0,05 с диапазоном измерения 0-400мм значением отсчета по нониусу 0,05мм</t>
  </si>
  <si>
    <t>Штангенциркуль ШЦ-I-150-0,1</t>
  </si>
  <si>
    <t>Штангенциркуль с цифровым отсчетным устройством двусторонний с глубиномером ШЦ-I-150-0,11 с диапазоном измерения 0-150мм шагом дискретности 0,1мм</t>
  </si>
  <si>
    <t>Микрометр №104-141А MITUTOYO МК</t>
  </si>
  <si>
    <t>Микрометр №104-141А MITUTOYO МК со сменными пятками c диапазоном измерений  200-300мм</t>
  </si>
  <si>
    <t>Микрометр №104-142А MITUTOYO МК</t>
  </si>
  <si>
    <t>Микрометр №104-142А MITUTOYO МК со сменными пятками c диапазоном измерений  200-300мм</t>
  </si>
  <si>
    <t>Верстак ММ-01.100-G6011/G</t>
  </si>
  <si>
    <t>Верстак ММ-01.100-G6011/G однотумбовый Феррум серии Мастер 1390х686х845мм</t>
  </si>
  <si>
    <t>Кувалда 5кг с ручкой</t>
  </si>
  <si>
    <t>Кувалда 3 кг с ручкой</t>
  </si>
  <si>
    <t>Кувалда 10 кг с ручкой</t>
  </si>
  <si>
    <t>Шприц 12 686 780 PRESSOL</t>
  </si>
  <si>
    <t>Шприц плунжерный рычажный профессиональный усиленный HHFP объемом 1000см3 с резьбой со стороны подачи М10х1 переходником для заполнения и стравливания воздуха М10х1 диаметром поршня 9мм давелнием подачи до 400атм толщиной стенки 1,5мм графитово-серый 12 686 780 PRESSOL в комплекте с гибким шлангом, изогнутой трубкой и двумя четырехлепестковыми насадками</t>
  </si>
  <si>
    <t>Шприц рычажно-плунжерный</t>
  </si>
  <si>
    <t>Лом универсальный</t>
  </si>
  <si>
    <t>Набор 32607MR King Tony</t>
  </si>
  <si>
    <t>Набор отверток 32607MR King Tony</t>
  </si>
  <si>
    <t>Набор 0-86-775 STANLEY</t>
  </si>
  <si>
    <t>Набор торцевых головок 1/4" 0-86-775 STANLEY</t>
  </si>
  <si>
    <t>Штанга Flexichain 10GF</t>
  </si>
  <si>
    <t>Штанга  Flexichain 10GF для RD-E-М, длина 1м, толщина 7,9мм,  соединение М-типа</t>
  </si>
  <si>
    <t>Топор 0,6кг с дер.ручкой</t>
  </si>
  <si>
    <t>Топор тип Б 0,8кг</t>
  </si>
  <si>
    <t>Топор кованый тип Б(с прямым лезвием) с деревянным топорищем масса 0,8кг ширина лезвия 400мм</t>
  </si>
  <si>
    <t>Ледоруб тип Б</t>
  </si>
  <si>
    <t>Ручка для напильника 150мм</t>
  </si>
  <si>
    <t>Монтажка 594416 850мм</t>
  </si>
  <si>
    <t>Монтажка крюк-лопатка 594416 длина 850мм</t>
  </si>
  <si>
    <t>ГОСТ 3266-81</t>
  </si>
  <si>
    <t>ГОСТ 9740-71</t>
  </si>
  <si>
    <t>ГОСТ Р</t>
  </si>
  <si>
    <t>ГОСТ 18884-73</t>
  </si>
  <si>
    <t>ГОСТ 10902-77</t>
  </si>
  <si>
    <t>компании Энкор</t>
  </si>
  <si>
    <t>ГОСТ 2310-77</t>
  </si>
  <si>
    <t>ГОСТ 7211-86</t>
  </si>
  <si>
    <t>ГОСТ 25787-83</t>
  </si>
  <si>
    <t>ГОСТ 7275-75</t>
  </si>
  <si>
    <t>ГОСТ 25789-83</t>
  </si>
  <si>
    <t>ГОСТ 17199-88</t>
  </si>
  <si>
    <t>ГОСТ 17270—71</t>
  </si>
  <si>
    <t>ТУ 2.035.641-78</t>
  </si>
  <si>
    <t>ГОСТ 1465-80</t>
  </si>
  <si>
    <t>ГОСТ 166-89</t>
  </si>
  <si>
    <t>наб</t>
  </si>
  <si>
    <t>к-т</t>
  </si>
  <si>
    <t>Лот 2.
Общее название продукции: Поставка  инструмента для нужд филиала «Берёзовская ГРЭС» ОАО «Э.ОН РОССИЯ».
Срок поставки: 27.11.2015 г. –  15.01.2016 г.</t>
  </si>
  <si>
    <t>Полотно ножовочное межцентровое расстояние 290 мм</t>
  </si>
  <si>
    <t>Щетка сметка</t>
  </si>
  <si>
    <t xml:space="preserve">Техническая часть к Документации по открытому запросу предложений № 138 от 06.10.2015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</si>
</sst>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/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4"/>
  <sheetViews>
    <sheetView tabSelected="1" topLeftCell="A79" workbookViewId="0">
      <selection activeCell="D14" sqref="D14"/>
    </sheetView>
  </sheetViews>
  <sheetFormatPr defaultRowHeight="15" x14ac:dyDescent="0.25"/>
  <cols>
    <col min="1" max="1" width="7.7109375" style="1" customWidth="1"/>
    <col min="2" max="2" width="23.5703125" style="1" customWidth="1"/>
    <col min="3" max="3" width="31.28515625" style="1" customWidth="1"/>
    <col min="4" max="4" width="18.5703125" style="1" customWidth="1"/>
    <col min="5" max="5" width="6.7109375" style="1" customWidth="1"/>
    <col min="6" max="6" width="8.5703125" style="1" customWidth="1"/>
    <col min="7" max="16384" width="9.140625" style="1"/>
  </cols>
  <sheetData>
    <row r="2" spans="1:6" x14ac:dyDescent="0.25">
      <c r="A2" s="9" t="s">
        <v>307</v>
      </c>
      <c r="B2" s="9"/>
      <c r="C2" s="9"/>
      <c r="D2" s="9"/>
      <c r="E2" s="9"/>
      <c r="F2" s="9"/>
    </row>
    <row r="3" spans="1:6" x14ac:dyDescent="0.25">
      <c r="A3" s="17"/>
      <c r="B3" s="17"/>
    </row>
    <row r="5" spans="1:6" ht="60.75" customHeight="1" x14ac:dyDescent="0.25">
      <c r="A5" s="7" t="s">
        <v>109</v>
      </c>
      <c r="B5" s="7"/>
      <c r="C5" s="7"/>
      <c r="D5" s="7"/>
      <c r="E5" s="7"/>
      <c r="F5" s="7"/>
    </row>
    <row r="6" spans="1:6" ht="15.75" thickBot="1" x14ac:dyDescent="0.3"/>
    <row r="7" spans="1:6" ht="15" customHeight="1" x14ac:dyDescent="0.25">
      <c r="A7" s="10" t="s">
        <v>0</v>
      </c>
      <c r="B7" s="10" t="s">
        <v>1</v>
      </c>
      <c r="C7" s="8" t="s">
        <v>7</v>
      </c>
      <c r="D7" s="10" t="s">
        <v>2</v>
      </c>
      <c r="E7" s="11" t="s">
        <v>9</v>
      </c>
      <c r="F7" s="14" t="s">
        <v>10</v>
      </c>
    </row>
    <row r="8" spans="1:6" x14ac:dyDescent="0.25">
      <c r="A8" s="10"/>
      <c r="B8" s="10"/>
      <c r="C8" s="8"/>
      <c r="D8" s="10"/>
      <c r="E8" s="12"/>
      <c r="F8" s="15"/>
    </row>
    <row r="9" spans="1:6" x14ac:dyDescent="0.25">
      <c r="A9" s="10"/>
      <c r="B9" s="10"/>
      <c r="C9" s="8"/>
      <c r="D9" s="10"/>
      <c r="E9" s="13"/>
      <c r="F9" s="16"/>
    </row>
    <row r="10" spans="1:6" ht="60" x14ac:dyDescent="0.25">
      <c r="A10" s="2" t="s">
        <v>3</v>
      </c>
      <c r="B10" s="3" t="s">
        <v>110</v>
      </c>
      <c r="C10" s="3" t="s">
        <v>111</v>
      </c>
      <c r="D10" s="3" t="s">
        <v>4</v>
      </c>
      <c r="E10" s="3" t="s">
        <v>5</v>
      </c>
      <c r="F10" s="4">
        <v>2</v>
      </c>
    </row>
    <row r="11" spans="1:6" ht="60" x14ac:dyDescent="0.25">
      <c r="A11" s="2" t="s">
        <v>6</v>
      </c>
      <c r="B11" s="3" t="s">
        <v>112</v>
      </c>
      <c r="C11" s="3" t="s">
        <v>113</v>
      </c>
      <c r="D11" s="3" t="s">
        <v>4</v>
      </c>
      <c r="E11" s="3" t="s">
        <v>5</v>
      </c>
      <c r="F11" s="4">
        <v>2</v>
      </c>
    </row>
    <row r="12" spans="1:6" ht="60" x14ac:dyDescent="0.25">
      <c r="A12" s="2" t="s">
        <v>8</v>
      </c>
      <c r="B12" s="3" t="s">
        <v>114</v>
      </c>
      <c r="C12" s="3" t="s">
        <v>115</v>
      </c>
      <c r="D12" s="3" t="s">
        <v>4</v>
      </c>
      <c r="E12" s="3" t="s">
        <v>5</v>
      </c>
      <c r="F12" s="4">
        <v>2</v>
      </c>
    </row>
    <row r="13" spans="1:6" ht="60" x14ac:dyDescent="0.25">
      <c r="A13" s="2" t="s">
        <v>11</v>
      </c>
      <c r="B13" s="3" t="s">
        <v>116</v>
      </c>
      <c r="C13" s="3" t="s">
        <v>117</v>
      </c>
      <c r="D13" s="3" t="s">
        <v>4</v>
      </c>
      <c r="E13" s="3" t="s">
        <v>5</v>
      </c>
      <c r="F13" s="4">
        <v>1</v>
      </c>
    </row>
    <row r="14" spans="1:6" ht="105" x14ac:dyDescent="0.25">
      <c r="A14" s="2" t="s">
        <v>12</v>
      </c>
      <c r="B14" s="3" t="s">
        <v>118</v>
      </c>
      <c r="C14" s="3" t="s">
        <v>119</v>
      </c>
      <c r="D14" s="3" t="s">
        <v>4</v>
      </c>
      <c r="E14" s="3" t="s">
        <v>5</v>
      </c>
      <c r="F14" s="4">
        <v>3</v>
      </c>
    </row>
    <row r="15" spans="1:6" ht="150" x14ac:dyDescent="0.25">
      <c r="A15" s="2" t="s">
        <v>13</v>
      </c>
      <c r="B15" s="3" t="s">
        <v>120</v>
      </c>
      <c r="C15" s="3" t="s">
        <v>121</v>
      </c>
      <c r="D15" s="3" t="s">
        <v>286</v>
      </c>
      <c r="E15" s="3" t="s">
        <v>5</v>
      </c>
      <c r="F15" s="4">
        <v>2</v>
      </c>
    </row>
    <row r="16" spans="1:6" ht="60" x14ac:dyDescent="0.25">
      <c r="A16" s="2" t="s">
        <v>14</v>
      </c>
      <c r="B16" s="3" t="s">
        <v>122</v>
      </c>
      <c r="C16" s="3" t="s">
        <v>123</v>
      </c>
      <c r="D16" s="3" t="s">
        <v>286</v>
      </c>
      <c r="E16" s="3" t="s">
        <v>5</v>
      </c>
      <c r="F16" s="4">
        <v>2</v>
      </c>
    </row>
    <row r="17" spans="1:6" ht="75" x14ac:dyDescent="0.25">
      <c r="A17" s="2" t="s">
        <v>15</v>
      </c>
      <c r="B17" s="3" t="s">
        <v>124</v>
      </c>
      <c r="C17" s="3" t="s">
        <v>125</v>
      </c>
      <c r="D17" s="3" t="s">
        <v>287</v>
      </c>
      <c r="E17" s="3" t="s">
        <v>5</v>
      </c>
      <c r="F17" s="4">
        <v>4</v>
      </c>
    </row>
    <row r="18" spans="1:6" ht="90" x14ac:dyDescent="0.25">
      <c r="A18" s="2" t="s">
        <v>16</v>
      </c>
      <c r="B18" s="3" t="s">
        <v>126</v>
      </c>
      <c r="C18" s="3" t="s">
        <v>127</v>
      </c>
      <c r="D18" s="3" t="s">
        <v>287</v>
      </c>
      <c r="E18" s="3" t="s">
        <v>5</v>
      </c>
      <c r="F18" s="4">
        <v>6</v>
      </c>
    </row>
    <row r="19" spans="1:6" ht="30" x14ac:dyDescent="0.25">
      <c r="A19" s="2" t="s">
        <v>17</v>
      </c>
      <c r="B19" s="3" t="s">
        <v>128</v>
      </c>
      <c r="C19" s="3" t="s">
        <v>129</v>
      </c>
      <c r="D19" s="3" t="s">
        <v>288</v>
      </c>
      <c r="E19" s="3" t="s">
        <v>5</v>
      </c>
      <c r="F19" s="4">
        <f>2+1+2</f>
        <v>5</v>
      </c>
    </row>
    <row r="20" spans="1:6" ht="90" x14ac:dyDescent="0.25">
      <c r="A20" s="2" t="s">
        <v>18</v>
      </c>
      <c r="B20" s="3" t="s">
        <v>130</v>
      </c>
      <c r="C20" s="3" t="s">
        <v>131</v>
      </c>
      <c r="D20" s="3" t="s">
        <v>289</v>
      </c>
      <c r="E20" s="3" t="s">
        <v>5</v>
      </c>
      <c r="F20" s="4">
        <v>6</v>
      </c>
    </row>
    <row r="21" spans="1:6" ht="30" x14ac:dyDescent="0.25">
      <c r="A21" s="2" t="s">
        <v>19</v>
      </c>
      <c r="B21" s="3" t="s">
        <v>132</v>
      </c>
      <c r="C21" s="3" t="s">
        <v>132</v>
      </c>
      <c r="D21" s="3" t="s">
        <v>4</v>
      </c>
      <c r="E21" s="3" t="s">
        <v>5</v>
      </c>
      <c r="F21" s="4">
        <f>285+80+50+100+5+10+60</f>
        <v>590</v>
      </c>
    </row>
    <row r="22" spans="1:6" ht="60" x14ac:dyDescent="0.25">
      <c r="A22" s="2" t="s">
        <v>20</v>
      </c>
      <c r="B22" s="3" t="s">
        <v>133</v>
      </c>
      <c r="C22" s="3" t="s">
        <v>134</v>
      </c>
      <c r="D22" s="3"/>
      <c r="E22" s="3" t="s">
        <v>5</v>
      </c>
      <c r="F22" s="4">
        <f>1+1</f>
        <v>2</v>
      </c>
    </row>
    <row r="23" spans="1:6" ht="75" x14ac:dyDescent="0.25">
      <c r="A23" s="2" t="s">
        <v>21</v>
      </c>
      <c r="B23" s="3" t="s">
        <v>135</v>
      </c>
      <c r="C23" s="3" t="s">
        <v>136</v>
      </c>
      <c r="D23" s="3"/>
      <c r="E23" s="3" t="s">
        <v>5</v>
      </c>
      <c r="F23" s="4">
        <v>4</v>
      </c>
    </row>
    <row r="24" spans="1:6" ht="75" x14ac:dyDescent="0.25">
      <c r="A24" s="2" t="s">
        <v>22</v>
      </c>
      <c r="B24" s="3" t="s">
        <v>137</v>
      </c>
      <c r="C24" s="3" t="s">
        <v>138</v>
      </c>
      <c r="D24" s="3" t="s">
        <v>290</v>
      </c>
      <c r="E24" s="3" t="s">
        <v>5</v>
      </c>
      <c r="F24" s="4">
        <f>7+2+4</f>
        <v>13</v>
      </c>
    </row>
    <row r="25" spans="1:6" ht="30" x14ac:dyDescent="0.25">
      <c r="A25" s="2" t="s">
        <v>23</v>
      </c>
      <c r="B25" s="3" t="s">
        <v>139</v>
      </c>
      <c r="C25" s="3" t="s">
        <v>140</v>
      </c>
      <c r="D25" s="3" t="s">
        <v>291</v>
      </c>
      <c r="E25" s="3" t="s">
        <v>302</v>
      </c>
      <c r="F25" s="4">
        <f>5+10+1</f>
        <v>16</v>
      </c>
    </row>
    <row r="26" spans="1:6" ht="30" x14ac:dyDescent="0.25">
      <c r="A26" s="2" t="s">
        <v>24</v>
      </c>
      <c r="B26" s="3" t="s">
        <v>141</v>
      </c>
      <c r="C26" s="3" t="s">
        <v>141</v>
      </c>
      <c r="D26" s="3" t="s">
        <v>4</v>
      </c>
      <c r="E26" s="3" t="s">
        <v>5</v>
      </c>
      <c r="F26" s="4">
        <v>5</v>
      </c>
    </row>
    <row r="27" spans="1:6" x14ac:dyDescent="0.25">
      <c r="A27" s="2" t="s">
        <v>25</v>
      </c>
      <c r="B27" s="3" t="s">
        <v>142</v>
      </c>
      <c r="C27" s="3" t="s">
        <v>142</v>
      </c>
      <c r="D27" s="3" t="s">
        <v>4</v>
      </c>
      <c r="E27" s="3" t="s">
        <v>5</v>
      </c>
      <c r="F27" s="4">
        <f>4+2</f>
        <v>6</v>
      </c>
    </row>
    <row r="28" spans="1:6" ht="105" x14ac:dyDescent="0.25">
      <c r="A28" s="2" t="s">
        <v>26</v>
      </c>
      <c r="B28" s="3" t="s">
        <v>143</v>
      </c>
      <c r="C28" s="3" t="s">
        <v>144</v>
      </c>
      <c r="D28" s="3" t="s">
        <v>292</v>
      </c>
      <c r="E28" s="3" t="s">
        <v>5</v>
      </c>
      <c r="F28" s="4">
        <f>7+8</f>
        <v>15</v>
      </c>
    </row>
    <row r="29" spans="1:6" ht="105" x14ac:dyDescent="0.25">
      <c r="A29" s="2" t="s">
        <v>27</v>
      </c>
      <c r="B29" s="3" t="s">
        <v>145</v>
      </c>
      <c r="C29" s="3" t="s">
        <v>146</v>
      </c>
      <c r="D29" s="3" t="s">
        <v>292</v>
      </c>
      <c r="E29" s="3" t="s">
        <v>5</v>
      </c>
      <c r="F29" s="4">
        <f>10+8+2+15</f>
        <v>35</v>
      </c>
    </row>
    <row r="30" spans="1:6" ht="105" x14ac:dyDescent="0.25">
      <c r="A30" s="2" t="s">
        <v>28</v>
      </c>
      <c r="B30" s="3" t="s">
        <v>147</v>
      </c>
      <c r="C30" s="3" t="s">
        <v>148</v>
      </c>
      <c r="D30" s="3" t="s">
        <v>292</v>
      </c>
      <c r="E30" s="3" t="s">
        <v>5</v>
      </c>
      <c r="F30" s="4">
        <v>6</v>
      </c>
    </row>
    <row r="31" spans="1:6" x14ac:dyDescent="0.25">
      <c r="A31" s="2" t="s">
        <v>29</v>
      </c>
      <c r="B31" s="3" t="s">
        <v>149</v>
      </c>
      <c r="C31" s="3" t="s">
        <v>149</v>
      </c>
      <c r="D31" s="3" t="s">
        <v>4</v>
      </c>
      <c r="E31" s="3" t="s">
        <v>5</v>
      </c>
      <c r="F31" s="4">
        <v>7</v>
      </c>
    </row>
    <row r="32" spans="1:6" ht="45" x14ac:dyDescent="0.25">
      <c r="A32" s="2" t="s">
        <v>30</v>
      </c>
      <c r="B32" s="3" t="s">
        <v>150</v>
      </c>
      <c r="C32" s="3" t="s">
        <v>151</v>
      </c>
      <c r="D32" s="3" t="s">
        <v>4</v>
      </c>
      <c r="E32" s="3" t="s">
        <v>5</v>
      </c>
      <c r="F32" s="4">
        <v>2</v>
      </c>
    </row>
    <row r="33" spans="1:6" ht="120" x14ac:dyDescent="0.25">
      <c r="A33" s="2" t="s">
        <v>31</v>
      </c>
      <c r="B33" s="3" t="s">
        <v>152</v>
      </c>
      <c r="C33" s="3" t="s">
        <v>153</v>
      </c>
      <c r="D33" s="3" t="s">
        <v>293</v>
      </c>
      <c r="E33" s="3" t="s">
        <v>5</v>
      </c>
      <c r="F33" s="4">
        <f>5+10</f>
        <v>15</v>
      </c>
    </row>
    <row r="34" spans="1:6" ht="90" x14ac:dyDescent="0.25">
      <c r="A34" s="2" t="s">
        <v>32</v>
      </c>
      <c r="B34" s="3" t="s">
        <v>154</v>
      </c>
      <c r="C34" s="3" t="s">
        <v>155</v>
      </c>
      <c r="D34" s="3" t="s">
        <v>4</v>
      </c>
      <c r="E34" s="3" t="s">
        <v>5</v>
      </c>
      <c r="F34" s="4">
        <v>1</v>
      </c>
    </row>
    <row r="35" spans="1:6" ht="120" x14ac:dyDescent="0.25">
      <c r="A35" s="2" t="s">
        <v>33</v>
      </c>
      <c r="B35" s="3" t="s">
        <v>156</v>
      </c>
      <c r="C35" s="3" t="s">
        <v>157</v>
      </c>
      <c r="D35" s="3" t="s">
        <v>294</v>
      </c>
      <c r="E35" s="3" t="s">
        <v>5</v>
      </c>
      <c r="F35" s="4">
        <v>20</v>
      </c>
    </row>
    <row r="36" spans="1:6" ht="120" x14ac:dyDescent="0.25">
      <c r="A36" s="2" t="s">
        <v>34</v>
      </c>
      <c r="B36" s="3" t="s">
        <v>158</v>
      </c>
      <c r="C36" s="3" t="s">
        <v>159</v>
      </c>
      <c r="D36" s="3" t="s">
        <v>294</v>
      </c>
      <c r="E36" s="3" t="s">
        <v>5</v>
      </c>
      <c r="F36" s="4">
        <f>20+5</f>
        <v>25</v>
      </c>
    </row>
    <row r="37" spans="1:6" ht="75" x14ac:dyDescent="0.25">
      <c r="A37" s="2" t="s">
        <v>35</v>
      </c>
      <c r="B37" s="3" t="s">
        <v>160</v>
      </c>
      <c r="C37" s="3" t="s">
        <v>161</v>
      </c>
      <c r="D37" s="3" t="s">
        <v>295</v>
      </c>
      <c r="E37" s="3" t="s">
        <v>5</v>
      </c>
      <c r="F37" s="4">
        <v>2</v>
      </c>
    </row>
    <row r="38" spans="1:6" ht="90" x14ac:dyDescent="0.25">
      <c r="A38" s="2" t="s">
        <v>36</v>
      </c>
      <c r="B38" s="3" t="s">
        <v>162</v>
      </c>
      <c r="C38" s="3" t="s">
        <v>163</v>
      </c>
      <c r="D38" s="3" t="s">
        <v>295</v>
      </c>
      <c r="E38" s="3" t="s">
        <v>5</v>
      </c>
      <c r="F38" s="4">
        <v>25</v>
      </c>
    </row>
    <row r="39" spans="1:6" ht="120" x14ac:dyDescent="0.25">
      <c r="A39" s="2" t="s">
        <v>37</v>
      </c>
      <c r="B39" s="3" t="s">
        <v>164</v>
      </c>
      <c r="C39" s="3" t="s">
        <v>165</v>
      </c>
      <c r="D39" s="3" t="s">
        <v>294</v>
      </c>
      <c r="E39" s="3" t="s">
        <v>5</v>
      </c>
      <c r="F39" s="4">
        <v>20</v>
      </c>
    </row>
    <row r="40" spans="1:6" ht="120" x14ac:dyDescent="0.25">
      <c r="A40" s="2" t="s">
        <v>38</v>
      </c>
      <c r="B40" s="3" t="s">
        <v>166</v>
      </c>
      <c r="C40" s="3" t="s">
        <v>167</v>
      </c>
      <c r="D40" s="3" t="s">
        <v>294</v>
      </c>
      <c r="E40" s="3" t="s">
        <v>5</v>
      </c>
      <c r="F40" s="4">
        <f>20+5</f>
        <v>25</v>
      </c>
    </row>
    <row r="41" spans="1:6" ht="120" x14ac:dyDescent="0.25">
      <c r="A41" s="2" t="s">
        <v>39</v>
      </c>
      <c r="B41" s="3" t="s">
        <v>168</v>
      </c>
      <c r="C41" s="3" t="s">
        <v>169</v>
      </c>
      <c r="D41" s="3" t="s">
        <v>296</v>
      </c>
      <c r="E41" s="3" t="s">
        <v>5</v>
      </c>
      <c r="F41" s="4">
        <f>1+10</f>
        <v>11</v>
      </c>
    </row>
    <row r="42" spans="1:6" ht="120" x14ac:dyDescent="0.25">
      <c r="A42" s="2" t="s">
        <v>40</v>
      </c>
      <c r="B42" s="3" t="s">
        <v>170</v>
      </c>
      <c r="C42" s="3" t="s">
        <v>171</v>
      </c>
      <c r="D42" s="3" t="s">
        <v>294</v>
      </c>
      <c r="E42" s="3" t="s">
        <v>5</v>
      </c>
      <c r="F42" s="4">
        <v>20</v>
      </c>
    </row>
    <row r="43" spans="1:6" ht="120" x14ac:dyDescent="0.25">
      <c r="A43" s="2" t="s">
        <v>41</v>
      </c>
      <c r="B43" s="3" t="s">
        <v>172</v>
      </c>
      <c r="C43" s="3" t="s">
        <v>173</v>
      </c>
      <c r="D43" s="3" t="s">
        <v>294</v>
      </c>
      <c r="E43" s="3" t="s">
        <v>5</v>
      </c>
      <c r="F43" s="4">
        <f>20+5</f>
        <v>25</v>
      </c>
    </row>
    <row r="44" spans="1:6" ht="120" x14ac:dyDescent="0.25">
      <c r="A44" s="2" t="s">
        <v>42</v>
      </c>
      <c r="B44" s="3" t="s">
        <v>174</v>
      </c>
      <c r="C44" s="3" t="s">
        <v>175</v>
      </c>
      <c r="D44" s="3" t="s">
        <v>294</v>
      </c>
      <c r="E44" s="3" t="s">
        <v>5</v>
      </c>
      <c r="F44" s="4">
        <f>20+5</f>
        <v>25</v>
      </c>
    </row>
    <row r="45" spans="1:6" ht="90" x14ac:dyDescent="0.25">
      <c r="A45" s="2" t="s">
        <v>43</v>
      </c>
      <c r="B45" s="3" t="s">
        <v>176</v>
      </c>
      <c r="C45" s="3" t="s">
        <v>177</v>
      </c>
      <c r="D45" s="3" t="s">
        <v>4</v>
      </c>
      <c r="E45" s="3" t="s">
        <v>5</v>
      </c>
      <c r="F45" s="4">
        <v>2</v>
      </c>
    </row>
    <row r="46" spans="1:6" ht="75" x14ac:dyDescent="0.25">
      <c r="A46" s="2" t="s">
        <v>44</v>
      </c>
      <c r="B46" s="3" t="s">
        <v>178</v>
      </c>
      <c r="C46" s="3" t="s">
        <v>178</v>
      </c>
      <c r="D46" s="3"/>
      <c r="E46" s="3" t="s">
        <v>5</v>
      </c>
      <c r="F46" s="4">
        <f>4+1</f>
        <v>5</v>
      </c>
    </row>
    <row r="47" spans="1:6" ht="30" x14ac:dyDescent="0.25">
      <c r="A47" s="2" t="s">
        <v>45</v>
      </c>
      <c r="B47" s="3" t="s">
        <v>179</v>
      </c>
      <c r="C47" s="3" t="s">
        <v>179</v>
      </c>
      <c r="D47" s="3" t="s">
        <v>4</v>
      </c>
      <c r="E47" s="3" t="s">
        <v>302</v>
      </c>
      <c r="F47" s="4">
        <v>1</v>
      </c>
    </row>
    <row r="48" spans="1:6" ht="30" x14ac:dyDescent="0.25">
      <c r="A48" s="2" t="s">
        <v>46</v>
      </c>
      <c r="B48" s="3" t="s">
        <v>180</v>
      </c>
      <c r="C48" s="3" t="s">
        <v>180</v>
      </c>
      <c r="D48" s="3" t="s">
        <v>4</v>
      </c>
      <c r="E48" s="3" t="s">
        <v>5</v>
      </c>
      <c r="F48" s="4">
        <v>8</v>
      </c>
    </row>
    <row r="49" spans="1:6" ht="45" x14ac:dyDescent="0.25">
      <c r="A49" s="2" t="s">
        <v>47</v>
      </c>
      <c r="B49" s="3" t="s">
        <v>181</v>
      </c>
      <c r="C49" s="3" t="s">
        <v>181</v>
      </c>
      <c r="D49" s="3" t="s">
        <v>4</v>
      </c>
      <c r="E49" s="3" t="s">
        <v>303</v>
      </c>
      <c r="F49" s="4">
        <v>4</v>
      </c>
    </row>
    <row r="50" spans="1:6" ht="45" x14ac:dyDescent="0.25">
      <c r="A50" s="2" t="s">
        <v>48</v>
      </c>
      <c r="B50" s="3" t="s">
        <v>182</v>
      </c>
      <c r="C50" s="3" t="s">
        <v>183</v>
      </c>
      <c r="D50" s="3" t="s">
        <v>4</v>
      </c>
      <c r="E50" s="3" t="s">
        <v>302</v>
      </c>
      <c r="F50" s="4">
        <v>8</v>
      </c>
    </row>
    <row r="51" spans="1:6" x14ac:dyDescent="0.25">
      <c r="A51" s="2" t="s">
        <v>49</v>
      </c>
      <c r="B51" s="3" t="s">
        <v>184</v>
      </c>
      <c r="C51" s="3" t="s">
        <v>184</v>
      </c>
      <c r="D51" s="3" t="s">
        <v>4</v>
      </c>
      <c r="E51" s="3" t="s">
        <v>5</v>
      </c>
      <c r="F51" s="4">
        <v>10</v>
      </c>
    </row>
    <row r="52" spans="1:6" ht="30" x14ac:dyDescent="0.25">
      <c r="A52" s="2" t="s">
        <v>50</v>
      </c>
      <c r="B52" s="3" t="s">
        <v>185</v>
      </c>
      <c r="C52" s="3" t="s">
        <v>185</v>
      </c>
      <c r="D52" s="3" t="s">
        <v>4</v>
      </c>
      <c r="E52" s="3" t="s">
        <v>5</v>
      </c>
      <c r="F52" s="4">
        <v>10</v>
      </c>
    </row>
    <row r="53" spans="1:6" x14ac:dyDescent="0.25">
      <c r="A53" s="2" t="s">
        <v>51</v>
      </c>
      <c r="B53" s="3" t="s">
        <v>186</v>
      </c>
      <c r="C53" s="3" t="s">
        <v>187</v>
      </c>
      <c r="D53" s="3" t="s">
        <v>4</v>
      </c>
      <c r="E53" s="3" t="s">
        <v>5</v>
      </c>
      <c r="F53" s="4">
        <v>20</v>
      </c>
    </row>
    <row r="54" spans="1:6" ht="105" x14ac:dyDescent="0.25">
      <c r="A54" s="2" t="s">
        <v>52</v>
      </c>
      <c r="B54" s="3" t="s">
        <v>188</v>
      </c>
      <c r="C54" s="3" t="s">
        <v>189</v>
      </c>
      <c r="D54" s="3" t="s">
        <v>4</v>
      </c>
      <c r="E54" s="3" t="s">
        <v>5</v>
      </c>
      <c r="F54" s="4">
        <f>30+2</f>
        <v>32</v>
      </c>
    </row>
    <row r="55" spans="1:6" ht="90" x14ac:dyDescent="0.25">
      <c r="A55" s="2" t="s">
        <v>53</v>
      </c>
      <c r="B55" s="3" t="s">
        <v>190</v>
      </c>
      <c r="C55" s="3" t="s">
        <v>191</v>
      </c>
      <c r="D55" s="3" t="s">
        <v>4</v>
      </c>
      <c r="E55" s="3" t="s">
        <v>5</v>
      </c>
      <c r="F55" s="4">
        <f>30+2</f>
        <v>32</v>
      </c>
    </row>
    <row r="56" spans="1:6" ht="165" x14ac:dyDescent="0.25">
      <c r="A56" s="2" t="s">
        <v>54</v>
      </c>
      <c r="B56" s="3" t="s">
        <v>192</v>
      </c>
      <c r="C56" s="3" t="s">
        <v>193</v>
      </c>
      <c r="D56" s="3" t="s">
        <v>297</v>
      </c>
      <c r="E56" s="3" t="s">
        <v>5</v>
      </c>
      <c r="F56" s="4">
        <v>2</v>
      </c>
    </row>
    <row r="57" spans="1:6" ht="135" x14ac:dyDescent="0.25">
      <c r="A57" s="2" t="s">
        <v>55</v>
      </c>
      <c r="B57" s="3" t="s">
        <v>194</v>
      </c>
      <c r="C57" s="3" t="s">
        <v>195</v>
      </c>
      <c r="D57" s="3" t="s">
        <v>297</v>
      </c>
      <c r="E57" s="3" t="s">
        <v>5</v>
      </c>
      <c r="F57" s="4">
        <v>2</v>
      </c>
    </row>
    <row r="58" spans="1:6" ht="135" x14ac:dyDescent="0.25">
      <c r="A58" s="2" t="s">
        <v>56</v>
      </c>
      <c r="B58" s="3" t="s">
        <v>196</v>
      </c>
      <c r="C58" s="3" t="s">
        <v>197</v>
      </c>
      <c r="D58" s="3" t="s">
        <v>297</v>
      </c>
      <c r="E58" s="3" t="s">
        <v>5</v>
      </c>
      <c r="F58" s="4">
        <v>2</v>
      </c>
    </row>
    <row r="59" spans="1:6" ht="135" x14ac:dyDescent="0.25">
      <c r="A59" s="2" t="s">
        <v>57</v>
      </c>
      <c r="B59" s="3" t="s">
        <v>198</v>
      </c>
      <c r="C59" s="3" t="s">
        <v>199</v>
      </c>
      <c r="D59" s="3" t="s">
        <v>297</v>
      </c>
      <c r="E59" s="3" t="s">
        <v>5</v>
      </c>
      <c r="F59" s="4">
        <v>2</v>
      </c>
    </row>
    <row r="60" spans="1:6" ht="135" x14ac:dyDescent="0.25">
      <c r="A60" s="2" t="s">
        <v>58</v>
      </c>
      <c r="B60" s="3" t="s">
        <v>200</v>
      </c>
      <c r="C60" s="3" t="s">
        <v>201</v>
      </c>
      <c r="D60" s="3" t="s">
        <v>297</v>
      </c>
      <c r="E60" s="3" t="s">
        <v>5</v>
      </c>
      <c r="F60" s="4">
        <v>2</v>
      </c>
    </row>
    <row r="61" spans="1:6" ht="135" x14ac:dyDescent="0.25">
      <c r="A61" s="2" t="s">
        <v>59</v>
      </c>
      <c r="B61" s="3" t="s">
        <v>202</v>
      </c>
      <c r="C61" s="3" t="s">
        <v>203</v>
      </c>
      <c r="D61" s="3" t="s">
        <v>297</v>
      </c>
      <c r="E61" s="3" t="s">
        <v>5</v>
      </c>
      <c r="F61" s="4">
        <v>2</v>
      </c>
    </row>
    <row r="62" spans="1:6" ht="135" x14ac:dyDescent="0.25">
      <c r="A62" s="2" t="s">
        <v>60</v>
      </c>
      <c r="B62" s="3" t="s">
        <v>204</v>
      </c>
      <c r="C62" s="3" t="s">
        <v>205</v>
      </c>
      <c r="D62" s="3" t="s">
        <v>297</v>
      </c>
      <c r="E62" s="3" t="s">
        <v>5</v>
      </c>
      <c r="F62" s="4">
        <v>2</v>
      </c>
    </row>
    <row r="63" spans="1:6" ht="30" x14ac:dyDescent="0.25">
      <c r="A63" s="2" t="s">
        <v>61</v>
      </c>
      <c r="B63" s="3" t="s">
        <v>206</v>
      </c>
      <c r="C63" s="3" t="s">
        <v>207</v>
      </c>
      <c r="D63" s="3" t="s">
        <v>297</v>
      </c>
      <c r="E63" s="3" t="s">
        <v>5</v>
      </c>
      <c r="F63" s="4">
        <v>2</v>
      </c>
    </row>
    <row r="64" spans="1:6" ht="45" x14ac:dyDescent="0.25">
      <c r="A64" s="2" t="s">
        <v>62</v>
      </c>
      <c r="B64" s="3" t="s">
        <v>208</v>
      </c>
      <c r="C64" s="3" t="s">
        <v>209</v>
      </c>
      <c r="D64" s="3" t="s">
        <v>4</v>
      </c>
      <c r="E64" s="3" t="s">
        <v>5</v>
      </c>
      <c r="F64" s="4">
        <v>1</v>
      </c>
    </row>
    <row r="65" spans="1:6" ht="45" x14ac:dyDescent="0.25">
      <c r="A65" s="2" t="s">
        <v>63</v>
      </c>
      <c r="B65" s="3" t="s">
        <v>208</v>
      </c>
      <c r="C65" s="3" t="s">
        <v>209</v>
      </c>
      <c r="D65" s="3" t="s">
        <v>4</v>
      </c>
      <c r="E65" s="3" t="s">
        <v>5</v>
      </c>
      <c r="F65" s="4">
        <f>2+2</f>
        <v>4</v>
      </c>
    </row>
    <row r="66" spans="1:6" ht="120" x14ac:dyDescent="0.25">
      <c r="A66" s="2" t="s">
        <v>64</v>
      </c>
      <c r="B66" s="3" t="s">
        <v>210</v>
      </c>
      <c r="C66" s="3" t="s">
        <v>211</v>
      </c>
      <c r="D66" s="3" t="s">
        <v>298</v>
      </c>
      <c r="E66" s="3" t="s">
        <v>5</v>
      </c>
      <c r="F66" s="4">
        <f>1+4+2</f>
        <v>7</v>
      </c>
    </row>
    <row r="67" spans="1:6" ht="45" x14ac:dyDescent="0.25">
      <c r="A67" s="2" t="s">
        <v>65</v>
      </c>
      <c r="B67" s="3" t="s">
        <v>212</v>
      </c>
      <c r="C67" s="3" t="s">
        <v>213</v>
      </c>
      <c r="D67" s="3" t="s">
        <v>4</v>
      </c>
      <c r="E67" s="3" t="s">
        <v>5</v>
      </c>
      <c r="F67" s="4">
        <f>3+1</f>
        <v>4</v>
      </c>
    </row>
    <row r="68" spans="1:6" ht="105" x14ac:dyDescent="0.25">
      <c r="A68" s="2" t="s">
        <v>66</v>
      </c>
      <c r="B68" s="3" t="s">
        <v>214</v>
      </c>
      <c r="C68" s="3" t="s">
        <v>215</v>
      </c>
      <c r="D68" s="3" t="s">
        <v>4</v>
      </c>
      <c r="E68" s="3" t="s">
        <v>5</v>
      </c>
      <c r="F68" s="4">
        <v>10</v>
      </c>
    </row>
    <row r="69" spans="1:6" ht="120" x14ac:dyDescent="0.25">
      <c r="A69" s="2" t="s">
        <v>67</v>
      </c>
      <c r="B69" s="3" t="s">
        <v>216</v>
      </c>
      <c r="C69" s="3" t="s">
        <v>217</v>
      </c>
      <c r="D69" s="3" t="s">
        <v>294</v>
      </c>
      <c r="E69" s="3" t="s">
        <v>5</v>
      </c>
      <c r="F69" s="4">
        <v>20</v>
      </c>
    </row>
    <row r="70" spans="1:6" x14ac:dyDescent="0.25">
      <c r="A70" s="2" t="s">
        <v>68</v>
      </c>
      <c r="B70" s="3" t="s">
        <v>218</v>
      </c>
      <c r="C70" s="3" t="s">
        <v>218</v>
      </c>
      <c r="D70" s="3" t="s">
        <v>4</v>
      </c>
      <c r="E70" s="3" t="s">
        <v>5</v>
      </c>
      <c r="F70" s="4">
        <v>20</v>
      </c>
    </row>
    <row r="71" spans="1:6" ht="45" x14ac:dyDescent="0.25">
      <c r="A71" s="2" t="s">
        <v>69</v>
      </c>
      <c r="B71" s="3" t="s">
        <v>219</v>
      </c>
      <c r="C71" s="3" t="s">
        <v>220</v>
      </c>
      <c r="D71" s="3" t="s">
        <v>4</v>
      </c>
      <c r="E71" s="3" t="s">
        <v>5</v>
      </c>
      <c r="F71" s="4">
        <v>2</v>
      </c>
    </row>
    <row r="72" spans="1:6" ht="45" x14ac:dyDescent="0.25">
      <c r="A72" s="2" t="s">
        <v>70</v>
      </c>
      <c r="B72" s="3" t="s">
        <v>221</v>
      </c>
      <c r="C72" s="3" t="s">
        <v>221</v>
      </c>
      <c r="D72" s="3" t="s">
        <v>4</v>
      </c>
      <c r="E72" s="3" t="s">
        <v>5</v>
      </c>
      <c r="F72" s="4">
        <v>10</v>
      </c>
    </row>
    <row r="73" spans="1:6" ht="75" x14ac:dyDescent="0.25">
      <c r="A73" s="2" t="s">
        <v>71</v>
      </c>
      <c r="B73" s="3" t="s">
        <v>222</v>
      </c>
      <c r="C73" s="3" t="s">
        <v>223</v>
      </c>
      <c r="D73" s="3" t="s">
        <v>4</v>
      </c>
      <c r="E73" s="3" t="s">
        <v>5</v>
      </c>
      <c r="F73" s="4">
        <f>8+1</f>
        <v>9</v>
      </c>
    </row>
    <row r="74" spans="1:6" ht="30" x14ac:dyDescent="0.25">
      <c r="A74" s="2" t="s">
        <v>72</v>
      </c>
      <c r="B74" s="3" t="s">
        <v>224</v>
      </c>
      <c r="C74" s="3" t="s">
        <v>224</v>
      </c>
      <c r="D74" s="3" t="s">
        <v>4</v>
      </c>
      <c r="E74" s="3" t="s">
        <v>303</v>
      </c>
      <c r="F74" s="4">
        <f>3+8</f>
        <v>11</v>
      </c>
    </row>
    <row r="75" spans="1:6" x14ac:dyDescent="0.25">
      <c r="A75" s="2" t="s">
        <v>73</v>
      </c>
      <c r="B75" s="3" t="s">
        <v>225</v>
      </c>
      <c r="C75" s="3" t="s">
        <v>225</v>
      </c>
      <c r="D75" s="3" t="s">
        <v>4</v>
      </c>
      <c r="E75" s="3" t="s">
        <v>5</v>
      </c>
      <c r="F75" s="4">
        <v>2</v>
      </c>
    </row>
    <row r="76" spans="1:6" ht="30" x14ac:dyDescent="0.25">
      <c r="A76" s="2" t="s">
        <v>74</v>
      </c>
      <c r="B76" s="3" t="s">
        <v>226</v>
      </c>
      <c r="C76" s="3" t="s">
        <v>227</v>
      </c>
      <c r="D76" s="3" t="s">
        <v>4</v>
      </c>
      <c r="E76" s="3" t="s">
        <v>5</v>
      </c>
      <c r="F76" s="4">
        <v>2</v>
      </c>
    </row>
    <row r="77" spans="1:6" ht="30" x14ac:dyDescent="0.25">
      <c r="A77" s="2" t="s">
        <v>75</v>
      </c>
      <c r="B77" s="3" t="s">
        <v>228</v>
      </c>
      <c r="C77" s="3" t="s">
        <v>229</v>
      </c>
      <c r="D77" s="3" t="s">
        <v>4</v>
      </c>
      <c r="E77" s="3" t="s">
        <v>5</v>
      </c>
      <c r="F77" s="4">
        <v>3</v>
      </c>
    </row>
    <row r="78" spans="1:6" ht="90" x14ac:dyDescent="0.25">
      <c r="A78" s="2" t="s">
        <v>76</v>
      </c>
      <c r="B78" s="3" t="s">
        <v>230</v>
      </c>
      <c r="C78" s="3" t="s">
        <v>231</v>
      </c>
      <c r="D78" s="3" t="s">
        <v>4</v>
      </c>
      <c r="E78" s="3" t="s">
        <v>5</v>
      </c>
      <c r="F78" s="4">
        <f>7+2</f>
        <v>9</v>
      </c>
    </row>
    <row r="79" spans="1:6" ht="60" x14ac:dyDescent="0.25">
      <c r="A79" s="2" t="s">
        <v>77</v>
      </c>
      <c r="B79" s="3" t="s">
        <v>232</v>
      </c>
      <c r="C79" s="3" t="s">
        <v>233</v>
      </c>
      <c r="D79" s="3" t="s">
        <v>4</v>
      </c>
      <c r="E79" s="3" t="s">
        <v>5</v>
      </c>
      <c r="F79" s="4">
        <f>2+2</f>
        <v>4</v>
      </c>
    </row>
    <row r="80" spans="1:6" ht="30" x14ac:dyDescent="0.25">
      <c r="A80" s="2" t="s">
        <v>78</v>
      </c>
      <c r="B80" s="3" t="s">
        <v>234</v>
      </c>
      <c r="C80" s="3" t="s">
        <v>234</v>
      </c>
      <c r="D80" s="3" t="s">
        <v>4</v>
      </c>
      <c r="E80" s="3" t="s">
        <v>5</v>
      </c>
      <c r="F80" s="4">
        <f>1+2+1</f>
        <v>4</v>
      </c>
    </row>
    <row r="81" spans="1:6" ht="30" x14ac:dyDescent="0.25">
      <c r="A81" s="2" t="s">
        <v>79</v>
      </c>
      <c r="B81" s="3" t="s">
        <v>235</v>
      </c>
      <c r="C81" s="3" t="s">
        <v>236</v>
      </c>
      <c r="D81" s="3" t="s">
        <v>299</v>
      </c>
      <c r="E81" s="3" t="s">
        <v>5</v>
      </c>
      <c r="F81" s="4">
        <v>4</v>
      </c>
    </row>
    <row r="82" spans="1:6" ht="45" x14ac:dyDescent="0.25">
      <c r="A82" s="2" t="s">
        <v>80</v>
      </c>
      <c r="B82" s="3" t="s">
        <v>237</v>
      </c>
      <c r="C82" s="3" t="s">
        <v>238</v>
      </c>
      <c r="D82" s="3" t="s">
        <v>4</v>
      </c>
      <c r="E82" s="3" t="s">
        <v>303</v>
      </c>
      <c r="F82" s="4">
        <v>2</v>
      </c>
    </row>
    <row r="83" spans="1:6" ht="45" x14ac:dyDescent="0.25">
      <c r="A83" s="2" t="s">
        <v>81</v>
      </c>
      <c r="B83" s="3" t="s">
        <v>239</v>
      </c>
      <c r="C83" s="3" t="s">
        <v>240</v>
      </c>
      <c r="D83" s="3" t="s">
        <v>4</v>
      </c>
      <c r="E83" s="3" t="s">
        <v>5</v>
      </c>
      <c r="F83" s="4">
        <f>1+1</f>
        <v>2</v>
      </c>
    </row>
    <row r="84" spans="1:6" ht="30" x14ac:dyDescent="0.25">
      <c r="A84" s="2" t="s">
        <v>82</v>
      </c>
      <c r="B84" s="3" t="s">
        <v>241</v>
      </c>
      <c r="C84" s="3" t="s">
        <v>242</v>
      </c>
      <c r="D84" s="3" t="s">
        <v>4</v>
      </c>
      <c r="E84" s="3" t="s">
        <v>5</v>
      </c>
      <c r="F84" s="4">
        <v>4</v>
      </c>
    </row>
    <row r="85" spans="1:6" x14ac:dyDescent="0.25">
      <c r="A85" s="2" t="s">
        <v>83</v>
      </c>
      <c r="B85" s="3" t="s">
        <v>243</v>
      </c>
      <c r="C85" s="3" t="s">
        <v>243</v>
      </c>
      <c r="D85" s="3" t="s">
        <v>4</v>
      </c>
      <c r="E85" s="3" t="s">
        <v>5</v>
      </c>
      <c r="F85" s="4">
        <f>4+2</f>
        <v>6</v>
      </c>
    </row>
    <row r="86" spans="1:6" ht="45" x14ac:dyDescent="0.25">
      <c r="A86" s="2" t="s">
        <v>84</v>
      </c>
      <c r="B86" s="3" t="s">
        <v>244</v>
      </c>
      <c r="C86" s="3" t="s">
        <v>245</v>
      </c>
      <c r="D86" s="3" t="s">
        <v>300</v>
      </c>
      <c r="E86" s="3" t="s">
        <v>5</v>
      </c>
      <c r="F86" s="4">
        <f>1+5</f>
        <v>6</v>
      </c>
    </row>
    <row r="87" spans="1:6" ht="45" x14ac:dyDescent="0.25">
      <c r="A87" s="2" t="s">
        <v>85</v>
      </c>
      <c r="B87" s="3" t="s">
        <v>246</v>
      </c>
      <c r="C87" s="3" t="s">
        <v>247</v>
      </c>
      <c r="D87" s="3" t="s">
        <v>300</v>
      </c>
      <c r="E87" s="3" t="s">
        <v>5</v>
      </c>
      <c r="F87" s="4">
        <v>10</v>
      </c>
    </row>
    <row r="88" spans="1:6" ht="45" x14ac:dyDescent="0.25">
      <c r="A88" s="2" t="s">
        <v>86</v>
      </c>
      <c r="B88" s="3" t="s">
        <v>248</v>
      </c>
      <c r="C88" s="3" t="s">
        <v>249</v>
      </c>
      <c r="D88" s="3" t="s">
        <v>300</v>
      </c>
      <c r="E88" s="3" t="s">
        <v>5</v>
      </c>
      <c r="F88" s="4">
        <f>1+2+15</f>
        <v>18</v>
      </c>
    </row>
    <row r="89" spans="1:6" ht="45" x14ac:dyDescent="0.25">
      <c r="A89" s="2" t="s">
        <v>87</v>
      </c>
      <c r="B89" s="3" t="s">
        <v>250</v>
      </c>
      <c r="C89" s="3" t="s">
        <v>251</v>
      </c>
      <c r="D89" s="3" t="s">
        <v>300</v>
      </c>
      <c r="E89" s="3" t="s">
        <v>5</v>
      </c>
      <c r="F89" s="4">
        <f>1+1+5</f>
        <v>7</v>
      </c>
    </row>
    <row r="90" spans="1:6" ht="45" x14ac:dyDescent="0.25">
      <c r="A90" s="2" t="s">
        <v>88</v>
      </c>
      <c r="B90" s="3" t="s">
        <v>252</v>
      </c>
      <c r="C90" s="3" t="s">
        <v>253</v>
      </c>
      <c r="D90" s="3" t="s">
        <v>300</v>
      </c>
      <c r="E90" s="3" t="s">
        <v>5</v>
      </c>
      <c r="F90" s="4">
        <v>1</v>
      </c>
    </row>
    <row r="91" spans="1:6" ht="60" x14ac:dyDescent="0.25">
      <c r="A91" s="2" t="s">
        <v>89</v>
      </c>
      <c r="B91" s="3" t="s">
        <v>254</v>
      </c>
      <c r="C91" s="3" t="s">
        <v>255</v>
      </c>
      <c r="D91" s="3" t="s">
        <v>300</v>
      </c>
      <c r="E91" s="3" t="s">
        <v>5</v>
      </c>
      <c r="F91" s="4">
        <f>1+5</f>
        <v>6</v>
      </c>
    </row>
    <row r="92" spans="1:6" ht="75" x14ac:dyDescent="0.25">
      <c r="A92" s="2" t="s">
        <v>90</v>
      </c>
      <c r="B92" s="3" t="s">
        <v>256</v>
      </c>
      <c r="C92" s="3" t="s">
        <v>257</v>
      </c>
      <c r="D92" s="3" t="s">
        <v>301</v>
      </c>
      <c r="E92" s="3" t="s">
        <v>5</v>
      </c>
      <c r="F92" s="4">
        <f>1+1</f>
        <v>2</v>
      </c>
    </row>
    <row r="93" spans="1:6" ht="90" x14ac:dyDescent="0.25">
      <c r="A93" s="2" t="s">
        <v>91</v>
      </c>
      <c r="B93" s="3" t="s">
        <v>258</v>
      </c>
      <c r="C93" s="3" t="s">
        <v>259</v>
      </c>
      <c r="D93" s="3" t="s">
        <v>301</v>
      </c>
      <c r="E93" s="3" t="s">
        <v>5</v>
      </c>
      <c r="F93" s="4">
        <f>1+2+2+4</f>
        <v>9</v>
      </c>
    </row>
    <row r="94" spans="1:6" ht="60" x14ac:dyDescent="0.25">
      <c r="A94" s="2" t="s">
        <v>92</v>
      </c>
      <c r="B94" s="3" t="s">
        <v>260</v>
      </c>
      <c r="C94" s="3" t="s">
        <v>261</v>
      </c>
      <c r="D94" s="3" t="s">
        <v>4</v>
      </c>
      <c r="E94" s="3" t="s">
        <v>5</v>
      </c>
      <c r="F94" s="4">
        <v>1</v>
      </c>
    </row>
    <row r="95" spans="1:6" ht="60" x14ac:dyDescent="0.25">
      <c r="A95" s="2" t="s">
        <v>93</v>
      </c>
      <c r="B95" s="3" t="s">
        <v>262</v>
      </c>
      <c r="C95" s="3" t="s">
        <v>263</v>
      </c>
      <c r="D95" s="3" t="s">
        <v>4</v>
      </c>
      <c r="E95" s="3" t="s">
        <v>5</v>
      </c>
      <c r="F95" s="4">
        <v>1</v>
      </c>
    </row>
    <row r="96" spans="1:6" ht="45" x14ac:dyDescent="0.25">
      <c r="A96" s="2" t="s">
        <v>94</v>
      </c>
      <c r="B96" s="3" t="s">
        <v>264</v>
      </c>
      <c r="C96" s="3" t="s">
        <v>265</v>
      </c>
      <c r="D96" s="3" t="s">
        <v>4</v>
      </c>
      <c r="E96" s="3" t="s">
        <v>5</v>
      </c>
      <c r="F96" s="4">
        <v>2</v>
      </c>
    </row>
    <row r="97" spans="1:6" x14ac:dyDescent="0.25">
      <c r="A97" s="2" t="s">
        <v>95</v>
      </c>
      <c r="B97" s="3" t="s">
        <v>266</v>
      </c>
      <c r="C97" s="3" t="s">
        <v>266</v>
      </c>
      <c r="D97" s="3" t="s">
        <v>4</v>
      </c>
      <c r="E97" s="3" t="s">
        <v>5</v>
      </c>
      <c r="F97" s="4">
        <f>10+12+1+1</f>
        <v>24</v>
      </c>
    </row>
    <row r="98" spans="1:6" x14ac:dyDescent="0.25">
      <c r="A98" s="2" t="s">
        <v>96</v>
      </c>
      <c r="B98" s="3" t="s">
        <v>267</v>
      </c>
      <c r="C98" s="3" t="s">
        <v>267</v>
      </c>
      <c r="D98" s="3" t="s">
        <v>4</v>
      </c>
      <c r="E98" s="3" t="s">
        <v>5</v>
      </c>
      <c r="F98" s="4">
        <f>7+12+1+2</f>
        <v>22</v>
      </c>
    </row>
    <row r="99" spans="1:6" x14ac:dyDescent="0.25">
      <c r="A99" s="2" t="s">
        <v>97</v>
      </c>
      <c r="B99" s="3" t="s">
        <v>268</v>
      </c>
      <c r="C99" s="3" t="s">
        <v>268</v>
      </c>
      <c r="D99" s="3" t="s">
        <v>4</v>
      </c>
      <c r="E99" s="3" t="s">
        <v>5</v>
      </c>
      <c r="F99" s="4">
        <v>10</v>
      </c>
    </row>
    <row r="100" spans="1:6" ht="225" x14ac:dyDescent="0.25">
      <c r="A100" s="2" t="s">
        <v>98</v>
      </c>
      <c r="B100" s="3" t="s">
        <v>269</v>
      </c>
      <c r="C100" s="3" t="s">
        <v>270</v>
      </c>
      <c r="D100" s="3" t="s">
        <v>4</v>
      </c>
      <c r="E100" s="3" t="s">
        <v>5</v>
      </c>
      <c r="F100" s="4">
        <v>4</v>
      </c>
    </row>
    <row r="101" spans="1:6" ht="30" x14ac:dyDescent="0.25">
      <c r="A101" s="2" t="s">
        <v>99</v>
      </c>
      <c r="B101" s="3" t="s">
        <v>271</v>
      </c>
      <c r="C101" s="3" t="s">
        <v>271</v>
      </c>
      <c r="D101" s="3" t="s">
        <v>4</v>
      </c>
      <c r="E101" s="3" t="s">
        <v>5</v>
      </c>
      <c r="F101" s="4">
        <v>2</v>
      </c>
    </row>
    <row r="102" spans="1:6" x14ac:dyDescent="0.25">
      <c r="A102" s="2" t="s">
        <v>100</v>
      </c>
      <c r="B102" s="3" t="s">
        <v>272</v>
      </c>
      <c r="C102" s="3" t="s">
        <v>272</v>
      </c>
      <c r="D102" s="3" t="s">
        <v>4</v>
      </c>
      <c r="E102" s="3" t="s">
        <v>5</v>
      </c>
      <c r="F102" s="4">
        <f>10+2</f>
        <v>12</v>
      </c>
    </row>
    <row r="103" spans="1:6" ht="30" x14ac:dyDescent="0.25">
      <c r="A103" s="2" t="s">
        <v>101</v>
      </c>
      <c r="B103" s="3" t="s">
        <v>273</v>
      </c>
      <c r="C103" s="3" t="s">
        <v>274</v>
      </c>
      <c r="D103" s="3" t="s">
        <v>4</v>
      </c>
      <c r="E103" s="3" t="s">
        <v>5</v>
      </c>
      <c r="F103" s="4">
        <v>4</v>
      </c>
    </row>
    <row r="104" spans="1:6" ht="30" x14ac:dyDescent="0.25">
      <c r="A104" s="2" t="s">
        <v>102</v>
      </c>
      <c r="B104" s="3" t="s">
        <v>275</v>
      </c>
      <c r="C104" s="3" t="s">
        <v>276</v>
      </c>
      <c r="D104" s="3" t="s">
        <v>4</v>
      </c>
      <c r="E104" s="3" t="s">
        <v>5</v>
      </c>
      <c r="F104" s="4">
        <v>8</v>
      </c>
    </row>
    <row r="105" spans="1:6" ht="45" x14ac:dyDescent="0.25">
      <c r="A105" s="2" t="s">
        <v>103</v>
      </c>
      <c r="B105" s="3" t="s">
        <v>277</v>
      </c>
      <c r="C105" s="3" t="s">
        <v>278</v>
      </c>
      <c r="D105" s="3" t="s">
        <v>4</v>
      </c>
      <c r="E105" s="3" t="s">
        <v>5</v>
      </c>
      <c r="F105" s="4">
        <v>250</v>
      </c>
    </row>
    <row r="106" spans="1:6" ht="30" x14ac:dyDescent="0.25">
      <c r="A106" s="2" t="s">
        <v>104</v>
      </c>
      <c r="B106" s="3" t="s">
        <v>279</v>
      </c>
      <c r="C106" s="3" t="s">
        <v>279</v>
      </c>
      <c r="D106" s="3" t="s">
        <v>4</v>
      </c>
      <c r="E106" s="3" t="s">
        <v>5</v>
      </c>
      <c r="F106" s="4">
        <v>2</v>
      </c>
    </row>
    <row r="107" spans="1:6" ht="60" x14ac:dyDescent="0.25">
      <c r="A107" s="2" t="s">
        <v>105</v>
      </c>
      <c r="B107" s="3" t="s">
        <v>280</v>
      </c>
      <c r="C107" s="3" t="s">
        <v>281</v>
      </c>
      <c r="D107" s="3" t="s">
        <v>4</v>
      </c>
      <c r="E107" s="3" t="s">
        <v>5</v>
      </c>
      <c r="F107" s="4">
        <f>2+2</f>
        <v>4</v>
      </c>
    </row>
    <row r="108" spans="1:6" x14ac:dyDescent="0.25">
      <c r="A108" s="2" t="s">
        <v>106</v>
      </c>
      <c r="B108" s="3" t="s">
        <v>282</v>
      </c>
      <c r="C108" s="3" t="s">
        <v>282</v>
      </c>
      <c r="D108" s="3" t="s">
        <v>4</v>
      </c>
      <c r="E108" s="3" t="s">
        <v>5</v>
      </c>
      <c r="F108" s="4">
        <f>6+2</f>
        <v>8</v>
      </c>
    </row>
    <row r="109" spans="1:6" ht="30" x14ac:dyDescent="0.25">
      <c r="A109" s="2" t="s">
        <v>107</v>
      </c>
      <c r="B109" s="3" t="s">
        <v>283</v>
      </c>
      <c r="C109" s="3" t="s">
        <v>283</v>
      </c>
      <c r="D109" s="3" t="s">
        <v>4</v>
      </c>
      <c r="E109" s="3" t="s">
        <v>5</v>
      </c>
      <c r="F109" s="4">
        <v>20</v>
      </c>
    </row>
    <row r="110" spans="1:6" ht="30" x14ac:dyDescent="0.25">
      <c r="A110" s="2" t="s">
        <v>108</v>
      </c>
      <c r="B110" s="3" t="s">
        <v>284</v>
      </c>
      <c r="C110" s="3" t="s">
        <v>285</v>
      </c>
      <c r="D110" s="3" t="s">
        <v>4</v>
      </c>
      <c r="E110" s="3" t="s">
        <v>5</v>
      </c>
      <c r="F110" s="4">
        <v>3</v>
      </c>
    </row>
    <row r="111" spans="1:6" ht="60.75" customHeight="1" x14ac:dyDescent="0.25">
      <c r="A111" s="7" t="s">
        <v>304</v>
      </c>
      <c r="B111" s="7"/>
      <c r="C111" s="7"/>
      <c r="D111" s="7"/>
      <c r="E111" s="7"/>
      <c r="F111" s="7"/>
    </row>
    <row r="112" spans="1:6" ht="30" x14ac:dyDescent="0.25">
      <c r="A112" s="2" t="s">
        <v>3</v>
      </c>
      <c r="B112" s="5" t="s">
        <v>132</v>
      </c>
      <c r="C112" s="5" t="s">
        <v>132</v>
      </c>
      <c r="D112" s="5" t="s">
        <v>4</v>
      </c>
      <c r="E112" s="5" t="s">
        <v>5</v>
      </c>
      <c r="F112" s="6">
        <v>250</v>
      </c>
    </row>
    <row r="113" spans="1:6" ht="45" x14ac:dyDescent="0.25">
      <c r="A113" s="2" t="s">
        <v>6</v>
      </c>
      <c r="B113" s="5" t="s">
        <v>305</v>
      </c>
      <c r="C113" s="5" t="s">
        <v>305</v>
      </c>
      <c r="D113" s="5" t="s">
        <v>4</v>
      </c>
      <c r="E113" s="5" t="s">
        <v>5</v>
      </c>
      <c r="F113" s="6">
        <v>310</v>
      </c>
    </row>
    <row r="114" spans="1:6" x14ac:dyDescent="0.25">
      <c r="A114" s="2" t="s">
        <v>8</v>
      </c>
      <c r="B114" s="5" t="s">
        <v>306</v>
      </c>
      <c r="C114" s="5" t="s">
        <v>306</v>
      </c>
      <c r="D114" s="5" t="s">
        <v>4</v>
      </c>
      <c r="E114" s="5" t="s">
        <v>5</v>
      </c>
      <c r="F114" s="6">
        <v>52</v>
      </c>
    </row>
  </sheetData>
  <mergeCells count="10">
    <mergeCell ref="A111:F111"/>
    <mergeCell ref="C7:C9"/>
    <mergeCell ref="A2:F2"/>
    <mergeCell ref="A5:F5"/>
    <mergeCell ref="D7:D9"/>
    <mergeCell ref="E7:E9"/>
    <mergeCell ref="F7:F9"/>
    <mergeCell ref="A3:B3"/>
    <mergeCell ref="A7:A9"/>
    <mergeCell ref="B7:B9"/>
  </mergeCells>
  <pageMargins left="0.15748031496062992" right="0.15748031496062992" top="0.59055118110236227" bottom="0.62992125984251968" header="0.55118110236220474" footer="0.6692913385826772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техническая часть</vt:lpstr>
    </vt:vector>
  </TitlesOfParts>
  <Company>E.ON Russia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Титаренко Нина Алексеевна</cp:lastModifiedBy>
  <cp:lastPrinted>2015-10-06T03:27:41Z</cp:lastPrinted>
  <dcterms:created xsi:type="dcterms:W3CDTF">2014-08-26T10:44:20Z</dcterms:created>
  <dcterms:modified xsi:type="dcterms:W3CDTF">2015-10-06T03:27:44Z</dcterms:modified>
</cp:coreProperties>
</file>