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<sst xmlns="http://schemas.openxmlformats.org/spreadsheetml/2006/main" count="15718" uniqueCount="3712">
  <si>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</si>
  <si>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</si>
  <si>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</si>
  <si>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</si>
  <si>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</si>
  <si>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</si>
  <si>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</si>
  <si>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</si>
  <si>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</si>
  <si>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</si>
  <si>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</si>
  <si>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</si>
  <si>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</si>
  <si>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26423553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</si>
  <si>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</si>
  <si>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</si>
  <si>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</si>
  <si>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</si>
  <si>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</si>
  <si>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</si>
  <si>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</si>
  <si>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</si>
  <si>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</si>
  <si>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</si>
  <si>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</si>
  <si>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</si>
  <si>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</si>
  <si>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</si>
  <si>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</si>
  <si>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</si>
  <si>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</si>
  <si>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</si>
  <si>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</si>
  <si>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</si>
  <si>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</si>
  <si>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</si>
  <si>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</si>
  <si>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</si>
  <si>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</si>
  <si>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</si>
  <si>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</si>
  <si>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86-нп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</si>
  <si>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</si>
  <si>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</si>
  <si>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</si>
  <si>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02.12.2022</t>
  </si>
  <si>
    <t>Открывается, если Тип отчёта "изменения в раскрытой ранее информации"</t>
  </si>
  <si>
    <t>100-нп</t>
  </si>
  <si>
    <t>Наименование органа регулирования, принявшего решение об изменении тарифов</t>
  </si>
  <si>
    <t>«Официальный интернет-портал правовой информации» (www.pravo.gov.ru), 13.12.2024</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</si>
  <si>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</si>
  <si>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</si>
  <si>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</si>
  <si>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</si>
  <si>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</si>
  <si>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</si>
  <si>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</si>
  <si>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</si>
  <si>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</si>
  <si>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</si>
  <si>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</si>
  <si>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</si>
  <si>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</si>
  <si>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</si>
  <si>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</si>
  <si>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</si>
  <si>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</si>
  <si>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</si>
  <si>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</si>
  <si>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</si>
  <si>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</si>
  <si>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</si>
  <si>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</si>
  <si>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</si>
  <si>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</si>
  <si>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</si>
  <si>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</si>
  <si>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</si>
  <si>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</si>
  <si>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</si>
  <si>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 руководитель группы тарифообразования</t>
  </si>
  <si>
    <t>Контактный телефон</t>
  </si>
  <si>
    <t>8 (3462) 38-12-57</t>
  </si>
  <si>
    <t>E-mail</t>
  </si>
  <si>
    <t>Medvedev_D@unipro.energy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</si>
  <si>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</si>
  <si>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</si>
  <si>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</si>
  <si>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</si>
  <si>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</si>
  <si>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</si>
  <si>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</si>
  <si>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</si>
  <si>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</si>
  <si>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</si>
  <si>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</si>
  <si>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</si>
  <si>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</si>
  <si>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</si>
  <si>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</si>
  <si>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</si>
  <si>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</si>
  <si>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</si>
  <si>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</si>
  <si>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</si>
  <si>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</si>
  <si>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</si>
  <si>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</si>
  <si>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</si>
  <si>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</si>
  <si>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</si>
  <si>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</si>
  <si>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</si>
  <si>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</si>
  <si>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</si>
  <si>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</si>
  <si>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</si>
  <si>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</si>
  <si>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</si>
  <si>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</si>
  <si>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</si>
  <si>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</si>
  <si>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</si>
  <si>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</si>
  <si>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</si>
  <si>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</si>
  <si>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</si>
  <si>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</si>
  <si>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</si>
  <si>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</si>
  <si>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</si>
  <si>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</si>
  <si>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</si>
  <si>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</si>
  <si>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</si>
  <si>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</si>
  <si>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</si>
  <si>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</si>
  <si>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</si>
  <si>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</si>
  <si>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</si>
  <si>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</si>
  <si>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</si>
  <si>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</si>
  <si>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</si>
  <si>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</si>
  <si>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</si>
  <si>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</si>
  <si>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</si>
  <si>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</si>
  <si>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</si>
  <si>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</si>
  <si>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</si>
  <si>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</si>
  <si>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</si>
  <si>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</si>
  <si>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</si>
  <si>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</si>
  <si>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</si>
  <si>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</si>
  <si>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</si>
  <si>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</si>
  <si>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</si>
  <si>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</si>
  <si>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</si>
  <si>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</si>
  <si>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</si>
  <si>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</si>
  <si>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</si>
  <si>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</si>
  <si>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</si>
  <si>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</si>
  <si>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</si>
  <si>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</si>
  <si>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</si>
  <si>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</si>
  <si>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</si>
  <si>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</si>
  <si>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</si>
  <si>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</si>
  <si>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</si>
  <si>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</si>
  <si>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</si>
  <si>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</si>
  <si>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</si>
  <si>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</si>
  <si>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</si>
  <si>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</si>
  <si>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</si>
  <si>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</si>
  <si>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</si>
  <si>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</si>
  <si>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</si>
  <si>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</si>
  <si>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</si>
  <si>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</si>
  <si>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</si>
  <si>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</si>
  <si>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</si>
  <si>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</si>
  <si>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</si>
  <si>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</si>
  <si>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</si>
  <si>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</si>
  <si>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</si>
  <si>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</si>
  <si>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</si>
  <si>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</si>
  <si>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</si>
  <si>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</si>
  <si>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</si>
  <si>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</si>
  <si>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</si>
  <si>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</si>
  <si>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</si>
  <si>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</si>
  <si>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</si>
  <si>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</si>
  <si>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</si>
  <si>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</si>
  <si>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</si>
  <si>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</si>
  <si>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</si>
  <si>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</si>
  <si>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</si>
  <si>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</si>
  <si>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</si>
  <si>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</si>
  <si>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</si>
  <si>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</si>
  <si>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</si>
  <si>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</si>
  <si>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</si>
  <si>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</si>
  <si>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</si>
  <si>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</si>
  <si>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</si>
  <si>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</si>
  <si>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</si>
  <si>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</si>
  <si>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</si>
  <si>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</si>
  <si>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</si>
  <si>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</si>
  <si>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</si>
  <si>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</si>
  <si>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</si>
  <si>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</si>
  <si>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</si>
  <si>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</si>
  <si>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</si>
  <si>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</si>
  <si>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</si>
  <si>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</si>
  <si>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</si>
  <si>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</si>
  <si>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</si>
  <si>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</si>
  <si>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</si>
  <si>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</si>
  <si>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</si>
  <si>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</si>
  <si>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</si>
  <si>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</si>
  <si>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</si>
  <si>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</si>
  <si>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</si>
  <si>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</si>
  <si>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</si>
  <si>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</si>
  <si>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</si>
  <si>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</si>
  <si>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</si>
  <si>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</si>
  <si>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</si>
  <si>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</si>
  <si>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</si>
  <si>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</si>
  <si>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</si>
  <si>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</si>
  <si>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</si>
  <si>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</si>
  <si>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</si>
  <si>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</si>
  <si>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</si>
  <si>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</si>
  <si>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</si>
  <si>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</si>
  <si>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</si>
  <si>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</si>
  <si>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</si>
  <si>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</si>
  <si>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</si>
  <si>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</si>
  <si>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</si>
  <si>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</si>
  <si>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</si>
  <si>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</si>
  <si>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</si>
  <si>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</si>
  <si>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</si>
  <si>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</si>
  <si>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</si>
  <si>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</si>
  <si>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</si>
  <si>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</si>
  <si>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</si>
  <si>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</si>
  <si>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</si>
  <si>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</si>
  <si>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</si>
  <si>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</si>
  <si>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</si>
  <si>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</si>
  <si>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</si>
  <si>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</si>
  <si>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</si>
  <si>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</si>
  <si>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</si>
  <si>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</si>
  <si>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</si>
  <si>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</si>
  <si>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</si>
  <si>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</si>
  <si>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</si>
  <si>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</si>
  <si>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</si>
  <si>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</si>
  <si>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</si>
  <si>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</si>
  <si>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</si>
  <si>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</si>
  <si>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</si>
  <si>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</si>
  <si>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</si>
  <si>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</si>
  <si>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</si>
  <si>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</si>
  <si>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</si>
  <si>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</si>
  <si>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</si>
  <si>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</si>
  <si>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</si>
  <si>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</si>
  <si>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</si>
  <si>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</si>
  <si>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</si>
  <si>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</si>
  <si>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</si>
  <si>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</si>
  <si>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</si>
  <si>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</si>
  <si>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</si>
  <si>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</si>
  <si>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</si>
  <si>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</si>
  <si>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</si>
  <si>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</si>
  <si>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</si>
  <si>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</si>
  <si>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</si>
  <si>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</si>
  <si>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</si>
  <si>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</si>
  <si>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</si>
  <si>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</si>
  <si>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</si>
  <si>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</si>
  <si>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</si>
  <si>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</si>
  <si>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</si>
  <si>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</si>
  <si>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</si>
  <si>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</si>
  <si>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</si>
  <si>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</si>
  <si>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</si>
  <si>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</si>
  <si>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</si>
  <si>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</si>
  <si>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</si>
  <si>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</si>
  <si>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</si>
  <si>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</si>
  <si>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</si>
  <si>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</si>
  <si>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</si>
  <si>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</si>
  <si>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</si>
  <si>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</si>
  <si>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</si>
  <si>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</si>
  <si>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</si>
  <si>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</si>
  <si>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</si>
  <si>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</si>
  <si>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</si>
  <si>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</si>
  <si>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</si>
  <si>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</si>
  <si>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</si>
  <si>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</si>
  <si>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</si>
  <si>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</si>
  <si>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</si>
  <si>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</si>
  <si>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</si>
  <si>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</si>
  <si>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</si>
  <si>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</si>
  <si>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</si>
  <si>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</si>
  <si>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</si>
  <si>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</si>
  <si>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</si>
  <si>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</si>
  <si>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</si>
  <si>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</si>
  <si>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</si>
  <si>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</si>
  <si>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</si>
  <si>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</si>
  <si>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</si>
  <si>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</si>
  <si>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</si>
  <si>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</si>
  <si>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</si>
  <si>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</si>
  <si>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</si>
  <si>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</si>
  <si>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</si>
  <si>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</si>
  <si>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</si>
  <si>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</si>
  <si>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</si>
  <si>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</si>
  <si>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</si>
  <si>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</si>
  <si>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</si>
  <si>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</si>
  <si>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</si>
  <si>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</si>
  <si>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</si>
  <si>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</si>
  <si>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</si>
  <si>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</si>
  <si>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</si>
  <si>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</si>
  <si>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</si>
  <si>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</si>
  <si>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</si>
  <si>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</si>
  <si>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</si>
  <si>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</si>
  <si>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</si>
  <si>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</si>
  <si>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</si>
  <si>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</si>
  <si>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</si>
  <si>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</si>
  <si>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</si>
  <si>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</si>
  <si>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</si>
  <si>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</si>
  <si>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</si>
  <si>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</si>
  <si>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</si>
  <si>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</si>
  <si>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</si>
  <si>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</si>
  <si>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</si>
  <si>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</si>
  <si>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</si>
  <si>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</si>
  <si>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</si>
  <si>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</si>
  <si>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</si>
  <si>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</si>
  <si>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</si>
  <si>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</si>
  <si>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</si>
  <si>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</si>
  <si>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</si>
  <si>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</si>
  <si>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</si>
  <si>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</si>
  <si>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</si>
  <si>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</si>
  <si>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</si>
  <si>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</si>
  <si>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</si>
  <si>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</si>
  <si>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</si>
  <si>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</si>
  <si>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</si>
  <si>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</si>
  <si>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</si>
  <si>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</si>
  <si>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</si>
  <si>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</si>
  <si>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</si>
  <si>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</si>
  <si>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</si>
  <si>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</si>
  <si>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</si>
  <si>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</si>
  <si>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</si>
  <si>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</si>
  <si>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</si>
  <si>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</si>
  <si>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</si>
  <si>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</si>
  <si>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</si>
  <si>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</si>
  <si>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</si>
  <si>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</si>
  <si>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</si>
  <si>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</si>
  <si>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</si>
  <si>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</si>
  <si>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</si>
  <si>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</si>
  <si>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</si>
  <si>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</si>
  <si>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</si>
  <si>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</si>
  <si>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</si>
  <si>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</si>
  <si>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</si>
  <si>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</si>
  <si>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</si>
  <si>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</si>
  <si>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</si>
  <si>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</si>
  <si>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</si>
  <si>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</si>
  <si>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</si>
  <si>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</si>
  <si>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</si>
  <si>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</si>
  <si>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</si>
  <si>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</si>
  <si>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</si>
  <si>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</si>
  <si>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</si>
  <si>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</si>
  <si>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</si>
  <si>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</si>
  <si>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</si>
  <si>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</si>
  <si>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</si>
  <si>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</si>
  <si>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</si>
  <si>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</si>
  <si>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</si>
  <si>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</si>
  <si>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</si>
  <si>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</si>
  <si>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</si>
  <si>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</si>
  <si>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</si>
  <si>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</si>
  <si>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</si>
  <si>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</si>
  <si>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</si>
  <si>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</si>
  <si>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</si>
  <si>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</si>
  <si>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</si>
  <si>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</si>
  <si>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</si>
  <si>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</si>
  <si>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</si>
  <si>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</si>
  <si>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</si>
  <si>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</si>
  <si>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</si>
  <si>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</si>
  <si>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</si>
  <si>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</si>
  <si>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</si>
  <si>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</si>
  <si>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</si>
  <si>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</si>
  <si>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</si>
  <si>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</si>
  <si>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</si>
  <si>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</si>
  <si>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</si>
  <si>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</si>
  <si>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</si>
  <si>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</si>
  <si>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</si>
  <si>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</si>
  <si>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</si>
  <si>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</si>
  <si>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</si>
  <si>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</si>
  <si>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</si>
  <si>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</si>
  <si>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</si>
  <si>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</si>
  <si>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</si>
  <si>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</si>
  <si>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</si>
  <si>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</si>
  <si>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</si>
  <si>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</si>
  <si>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</si>
  <si>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</si>
  <si>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</si>
  <si>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</si>
  <si>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</si>
  <si>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</si>
  <si>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</si>
  <si>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</si>
  <si>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</si>
  <si>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</si>
  <si>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</si>
  <si>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</si>
  <si>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</si>
  <si>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</si>
  <si>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</si>
  <si>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</si>
  <si>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</si>
  <si>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</si>
  <si>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</si>
  <si>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</si>
  <si>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</si>
  <si>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</si>
  <si>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</si>
  <si>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</si>
  <si>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</si>
  <si>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</si>
  <si>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</si>
  <si>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</si>
  <si>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</si>
  <si>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</si>
  <si>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</si>
  <si>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</si>
  <si>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</si>
  <si>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</si>
  <si>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</si>
  <si>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</si>
  <si>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</si>
  <si>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</si>
  <si>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</si>
  <si>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</si>
  <si>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</si>
  <si>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</si>
  <si>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</si>
  <si>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</si>
  <si>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</si>
  <si>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</si>
  <si>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</si>
  <si>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</si>
  <si>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</si>
  <si>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</si>
  <si>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</si>
  <si>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</si>
  <si>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</si>
  <si>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</si>
  <si>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</si>
  <si>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</si>
  <si>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</si>
  <si>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</si>
  <si>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</si>
  <si>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</si>
  <si>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</si>
  <si>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</si>
  <si>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</si>
  <si>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</si>
  <si>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</si>
  <si>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</si>
  <si>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</si>
  <si>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</si>
  <si>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</si>
  <si>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</si>
  <si>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</si>
  <si>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</si>
  <si>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</si>
  <si>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</si>
  <si>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</si>
  <si>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</si>
  <si>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</si>
  <si>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</si>
  <si>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</si>
  <si>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</si>
  <si>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</si>
  <si>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</si>
  <si>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</si>
  <si>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</si>
  <si>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</si>
  <si>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</si>
  <si>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</si>
  <si>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</si>
  <si>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</si>
  <si>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</si>
  <si>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</si>
  <si>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</si>
  <si>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</si>
  <si>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</si>
  <si>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</si>
  <si>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</si>
  <si>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</si>
  <si>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</si>
  <si>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</si>
  <si>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</si>
  <si>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</si>
  <si>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</si>
  <si>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</si>
  <si>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</si>
  <si>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</si>
  <si>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</si>
  <si>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</si>
  <si>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</si>
  <si>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</si>
  <si>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</si>
  <si>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</si>
  <si>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</si>
  <si>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</si>
  <si>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</si>
  <si>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</si>
  <si>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</si>
  <si>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</si>
  <si>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</si>
  <si>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</si>
  <si>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</si>
  <si>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</si>
  <si>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</si>
  <si>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</si>
  <si>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</si>
  <si>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</si>
  <si>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</si>
  <si>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</si>
  <si>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</si>
  <si>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</si>
  <si>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</si>
  <si>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</si>
  <si>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</si>
  <si>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</si>
  <si>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</si>
  <si>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</si>
  <si>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</si>
  <si>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</si>
  <si>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</si>
  <si>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</si>
  <si>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</si>
  <si>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</si>
  <si>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</si>
  <si>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</si>
  <si>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</si>
  <si>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</si>
  <si>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</si>
  <si>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</si>
  <si>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</si>
  <si>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</si>
  <si>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</si>
  <si>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</si>
  <si>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</si>
  <si>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</si>
  <si>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</si>
  <si>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</si>
  <si>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</si>
  <si>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</si>
  <si>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</si>
  <si>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</si>
  <si>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</si>
  <si>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</si>
  <si>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</si>
  <si>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</si>
  <si>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</si>
  <si>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</si>
  <si>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</si>
  <si>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</si>
  <si>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</si>
  <si>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</si>
  <si>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</si>
  <si>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</si>
  <si>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</si>
  <si>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</si>
  <si>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</si>
  <si>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</si>
  <si>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</si>
  <si>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</si>
  <si>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</si>
  <si>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</si>
  <si>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</si>
  <si>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</si>
  <si>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</si>
  <si>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</si>
  <si>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</si>
  <si>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</si>
  <si>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</si>
  <si>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</si>
  <si>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</si>
  <si>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</si>
  <si>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</si>
  <si>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</si>
  <si>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</si>
  <si>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</si>
  <si>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</si>
  <si>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</si>
  <si>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</si>
  <si>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</si>
  <si>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</si>
  <si>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</si>
  <si>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</si>
  <si>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</si>
  <si>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</si>
  <si>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</si>
  <si>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</si>
  <si>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</si>
  <si>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</si>
  <si>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</si>
  <si>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</si>
  <si>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</si>
  <si>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</si>
  <si>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</si>
  <si>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</si>
  <si>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</si>
  <si>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</si>
  <si>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</si>
  <si>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</si>
  <si>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</si>
  <si>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</si>
  <si>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</si>
  <si>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</si>
  <si>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</si>
  <si>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</si>
  <si>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</si>
  <si>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</si>
  <si>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</si>
  <si>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</si>
  <si>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</si>
  <si>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</si>
  <si>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</si>
  <si>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</si>
  <si>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</si>
  <si>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</si>
  <si>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</si>
  <si>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</si>
  <si>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</si>
  <si>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</si>
  <si>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</si>
  <si>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</si>
  <si>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</si>
  <si>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</si>
  <si>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</si>
  <si>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</si>
  <si>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</si>
  <si>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</si>
  <si>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</si>
  <si>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</si>
  <si>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</si>
  <si>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</si>
  <si>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</si>
  <si>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</si>
  <si>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</si>
  <si>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</si>
  <si>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</si>
  <si>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</si>
  <si>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</si>
  <si>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</si>
  <si>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</si>
  <si>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</si>
  <si>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</si>
  <si>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</si>
  <si>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</si>
  <si>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</si>
  <si>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</si>
  <si>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</si>
  <si>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</si>
  <si>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</si>
  <si>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</si>
  <si>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</si>
  <si>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</si>
  <si>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</si>
  <si>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</si>
  <si>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</si>
  <si>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</si>
  <si>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</si>
  <si>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</si>
  <si>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</si>
  <si>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</si>
  <si>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</si>
  <si>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</si>
  <si>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</si>
  <si>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</si>
  <si>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</si>
  <si>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</si>
  <si>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</si>
  <si>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</si>
  <si>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</si>
  <si>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</si>
  <si>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</si>
  <si>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</si>
  <si>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</si>
  <si>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</si>
  <si>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</si>
  <si>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</si>
  <si>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</si>
  <si>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</si>
  <si>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</si>
  <si>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</si>
  <si>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</si>
  <si>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</si>
  <si>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</si>
  <si>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</si>
  <si>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</si>
  <si>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</si>
  <si>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</si>
  <si>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</si>
  <si>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</si>
  <si>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</si>
  <si>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</si>
  <si>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</si>
  <si>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</si>
  <si>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</si>
  <si>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</si>
  <si>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</si>
  <si>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</si>
  <si>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</si>
  <si>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</si>
  <si>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</si>
  <si>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</si>
  <si>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</si>
  <si>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</si>
  <si>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</si>
  <si>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</si>
  <si>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</si>
  <si>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</si>
  <si>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</si>
  <si>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</si>
  <si>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</si>
  <si>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</si>
  <si>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</si>
  <si>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</si>
  <si>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</si>
  <si>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</si>
  <si>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</si>
  <si>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</si>
  <si>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</si>
  <si>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</si>
  <si>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</si>
  <si>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</si>
  <si>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</si>
  <si>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</si>
  <si>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</si>
  <si>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</si>
  <si>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</si>
  <si>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</si>
  <si>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</si>
  <si>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</si>
  <si>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</si>
  <si>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</si>
  <si>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</si>
  <si>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</si>
  <si>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</si>
  <si>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</si>
  <si>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</si>
  <si>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</si>
  <si>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</si>
  <si>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</si>
  <si>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</si>
  <si>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</si>
  <si>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</si>
  <si>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</si>
  <si>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</si>
  <si>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</si>
  <si>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</si>
  <si>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</si>
  <si>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</si>
  <si>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</si>
  <si>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</si>
  <si>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</si>
  <si>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</si>
  <si>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</si>
  <si>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</si>
  <si>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</si>
  <si>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</si>
  <si>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</si>
  <si>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</si>
  <si>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</si>
  <si>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</si>
  <si>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</si>
  <si>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</si>
  <si>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</si>
  <si>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</si>
  <si>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</si>
  <si>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</si>
  <si>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</si>
  <si>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</si>
  <si>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</si>
  <si>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</si>
  <si>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</si>
  <si>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</si>
  <si>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</si>
  <si>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</si>
  <si>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</si>
  <si>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</si>
  <si>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</si>
  <si>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</si>
  <si>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</si>
  <si>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</si>
  <si>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</si>
  <si>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</si>
  <si>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</si>
  <si>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</si>
  <si>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</si>
  <si>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</si>
  <si>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</si>
  <si>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</si>
  <si>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</si>
  <si>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</si>
  <si>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</si>
  <si>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</si>
  <si>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</si>
  <si>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</si>
  <si>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</si>
  <si>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</si>
  <si>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</si>
  <si>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</si>
  <si>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</si>
  <si>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</si>
  <si>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</si>
  <si>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</si>
  <si>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</si>
  <si>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</si>
  <si>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</si>
  <si>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</si>
  <si>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</si>
  <si>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</si>
  <si>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</si>
  <si>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</si>
  <si>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</si>
  <si>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</si>
  <si>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</si>
  <si>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</si>
  <si>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</si>
  <si>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</si>
  <si>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</si>
  <si>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</si>
  <si>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</si>
  <si>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</si>
  <si>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</si>
  <si>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</si>
  <si>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</si>
  <si>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</si>
  <si>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</si>
  <si>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</si>
  <si>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</si>
  <si>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</si>
  <si>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</si>
  <si>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</si>
  <si>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</si>
  <si>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</si>
  <si>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</si>
  <si>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</si>
  <si>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</si>
  <si>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</si>
  <si>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</si>
  <si>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</si>
  <si>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</si>
  <si>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</si>
  <si>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</si>
  <si>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</si>
  <si>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</si>
  <si>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</si>
  <si>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</si>
  <si>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</si>
  <si>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</si>
  <si>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</si>
  <si>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</si>
  <si>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</si>
  <si>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</si>
  <si>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</si>
  <si>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</si>
  <si>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</si>
  <si>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</si>
  <si>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</si>
  <si>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</si>
  <si>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</si>
  <si>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</si>
  <si>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</si>
  <si>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</si>
  <si>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</si>
  <si>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</si>
  <si>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</si>
  <si>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</si>
  <si>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</si>
  <si>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</si>
  <si>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</si>
  <si>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</si>
  <si>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</si>
  <si>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</si>
  <si>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</si>
  <si>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</si>
  <si>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</si>
  <si>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</si>
  <si>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</si>
  <si>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</si>
  <si>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</si>
  <si>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</si>
  <si>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</si>
  <si>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</si>
  <si>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</si>
  <si>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</si>
  <si>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</si>
  <si>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</si>
  <si>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</si>
  <si>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</si>
  <si>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</si>
  <si>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</si>
  <si>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</si>
  <si>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</si>
  <si>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</si>
  <si>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</si>
  <si>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</si>
  <si>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</si>
  <si>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</si>
  <si>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</si>
  <si>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</si>
  <si>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</si>
  <si>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</si>
  <si>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</si>
  <si>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</si>
  <si>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</si>
  <si>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</si>
  <si>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</si>
  <si>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</si>
  <si>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</si>
  <si>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</si>
  <si>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</si>
  <si>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</si>
  <si>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</si>
  <si>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</si>
  <si>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</si>
  <si>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</si>
  <si>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</si>
  <si>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</si>
  <si>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https://www.unipro.energy/activities/tariff/warm/surgutskaya/2025/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</si>
  <si>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</si>
  <si>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https://eiashmao.admhmao.ru/lk/files/Files/qpZNXj/47a36b4b-12c6-4e05-a724-6fa91752b89c</t>
  </si>
  <si>
    <t>"1. копии учред. док-ов (для физ. лиц - копия паспорта или иного документа, удостоверяющего личность), а также документы, подтверждающие полномочия лица, подписавшего запрос;
2. копии правоустанавливающих и правоудостоверяющих док-ов на зем. участок, на котором размещен подключаемый объект.
3. копии правоустанавливающих и правоудостоверяющих документов на подключаемый объект.
4. Док-ты, содержащие информацию о границах земельного участка (ЗУ), на котором размещен подключаемый объект (топографическая карта ЗУ в масштабе 1:500 с указанием границ такого ЗУ (при наличии) или копия разрешения на использование земель или ЗУ с приложением схемы границ предполагаемых к использованию земель или части ЗУ на кадастровом плане территории);
5.  градостроительный план ЗУ (при наличии);
6. копия договора на подготовку проектной документации на подключаемый объект."</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</si>
  <si>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</si>
  <si>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г.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</si>
  <si>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</si>
  <si>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</si>
  <si>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(3462) 38-13-59, 8 (3462) 38-12-11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</si>
  <si>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</si>
  <si>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</si>
  <si>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</si>
  <si>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</si>
  <si>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</si>
  <si>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</si>
  <si>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</si>
  <si>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</si>
  <si>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</si>
  <si>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</si>
  <si>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</si>
  <si>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</si>
  <si>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</si>
  <si>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</si>
  <si>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</si>
  <si>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</si>
  <si>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</si>
  <si>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</si>
  <si>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</si>
  <si>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</si>
  <si>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</si>
  <si>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</si>
  <si>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</si>
  <si>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</si>
  <si>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</si>
  <si>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</si>
  <si>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</si>
  <si>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</si>
  <si>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</si>
  <si>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</si>
  <si>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</si>
  <si>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</si>
  <si>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</si>
  <si>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</si>
  <si>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</si>
  <si>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</si>
  <si>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</si>
  <si>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</si>
  <si>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</si>
  <si>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</si>
  <si>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</si>
  <si>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</si>
  <si>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</si>
  <si>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</si>
  <si>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</si>
  <si>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</si>
  <si>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</si>
  <si>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</si>
  <si>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</si>
  <si>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</si>
  <si>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</si>
  <si>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</si>
  <si>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</si>
  <si>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</si>
  <si>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</si>
  <si>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</si>
  <si>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</si>
  <si>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</si>
  <si>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</si>
  <si>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</si>
  <si>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</si>
  <si>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</si>
  <si>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</si>
  <si>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</si>
  <si>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</si>
  <si>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</si>
  <si>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</si>
  <si>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</si>
  <si>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</si>
  <si>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</si>
  <si>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</si>
  <si>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</si>
  <si>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</si>
  <si>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</si>
  <si>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</si>
  <si>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</si>
  <si>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</si>
  <si>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</si>
  <si>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</si>
  <si>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</si>
  <si>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</si>
  <si>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</si>
  <si>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</si>
  <si>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</si>
  <si>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</si>
  <si>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</si>
  <si>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</si>
  <si>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</si>
  <si>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</si>
  <si>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</si>
  <si>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</si>
  <si>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</si>
  <si>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</si>
  <si>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</si>
  <si>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</si>
  <si>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</si>
  <si>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</si>
  <si>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</si>
  <si>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</si>
  <si>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</si>
  <si>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</si>
  <si>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</si>
  <si>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</si>
  <si>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</si>
  <si>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</si>
  <si>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</si>
  <si>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</si>
  <si>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</si>
  <si>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</si>
  <si>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</si>
  <si>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</si>
  <si>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</si>
  <si>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</si>
  <si>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</si>
  <si>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</si>
  <si>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</si>
  <si>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</si>
  <si>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</si>
  <si>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</si>
  <si>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</si>
  <si>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</si>
  <si>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</si>
  <si>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</si>
  <si>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</si>
  <si>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</si>
  <si>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</si>
  <si>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</si>
  <si>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</si>
  <si>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</si>
  <si>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</si>
  <si>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</si>
  <si>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</si>
  <si>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</si>
  <si>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</si>
  <si>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</si>
  <si>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</si>
  <si>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</si>
  <si>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</si>
  <si>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</si>
  <si>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</si>
  <si>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</si>
  <si>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</si>
  <si>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</si>
  <si>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</si>
  <si>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</si>
  <si>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</si>
  <si>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</si>
  <si>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</si>
  <si>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</si>
  <si>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</si>
  <si>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</si>
  <si>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</si>
  <si>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</si>
  <si>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</si>
  <si>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</si>
  <si>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</si>
  <si>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</si>
  <si>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</si>
  <si>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</si>
  <si>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</si>
  <si>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</si>
  <si>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</si>
  <si>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</si>
  <si>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</si>
  <si>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</si>
  <si>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</si>
  <si>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</si>
  <si>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</si>
  <si>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</si>
  <si>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</si>
  <si>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</si>
  <si>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</si>
  <si>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</si>
  <si>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</si>
  <si>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</si>
  <si>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</si>
  <si>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</si>
  <si>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</si>
  <si>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</si>
  <si>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</si>
  <si>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</si>
  <si>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</si>
  <si>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</si>
  <si>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</si>
  <si>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</si>
  <si>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</si>
  <si>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</si>
  <si>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</si>
  <si>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</si>
  <si>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</si>
  <si>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</si>
  <si>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</si>
  <si>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</si>
  <si>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</si>
  <si>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</si>
  <si>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</si>
  <si>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</si>
  <si>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</si>
  <si>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</si>
  <si>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</si>
  <si>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</si>
  <si>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</si>
  <si>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</si>
  <si>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</si>
  <si>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</si>
  <si>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</si>
  <si>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</si>
  <si>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</si>
  <si>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</si>
  <si>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</si>
  <si>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</si>
  <si>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</si>
  <si>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</si>
  <si>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</si>
  <si>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</si>
  <si>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</si>
  <si>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</si>
  <si>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</si>
  <si>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</si>
  <si>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</si>
  <si>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</si>
  <si>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</si>
  <si>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</si>
  <si>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</si>
  <si>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</si>
  <si>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</si>
  <si>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</si>
  <si>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</si>
  <si>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</si>
  <si>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</si>
  <si>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</si>
  <si>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</si>
  <si>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</si>
  <si>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</si>
  <si>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</si>
  <si>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</si>
  <si>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</si>
  <si>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</si>
  <si>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</si>
  <si>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</si>
  <si>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</si>
  <si>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</si>
  <si>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</si>
  <si>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</si>
  <si>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</si>
  <si>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</si>
  <si>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</si>
  <si>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</si>
  <si>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</si>
  <si>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</si>
  <si>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</si>
  <si>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</si>
  <si>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</si>
  <si>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</si>
  <si>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</si>
  <si>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</si>
  <si>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</si>
  <si>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</si>
  <si>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</si>
  <si>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</si>
  <si>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</si>
  <si>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</si>
  <si>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</si>
  <si>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</si>
  <si>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</si>
  <si>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</si>
  <si>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</si>
  <si>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</si>
  <si>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</si>
  <si>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</si>
  <si>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</si>
  <si>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</si>
  <si>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</si>
  <si>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</si>
  <si>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</si>
  <si>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</si>
  <si>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</si>
  <si>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</si>
  <si>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</si>
  <si>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</si>
  <si>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</si>
  <si>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</si>
  <si>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</si>
  <si>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</si>
  <si>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</si>
  <si>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</si>
  <si>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</si>
  <si>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</si>
  <si>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</si>
  <si>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</si>
  <si>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</si>
  <si>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</si>
  <si>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</si>
  <si>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</si>
  <si>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</si>
  <si>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</si>
  <si>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</si>
  <si>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</si>
  <si>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</si>
  <si>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</si>
  <si>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</si>
  <si>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</si>
  <si>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</si>
  <si>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</si>
  <si>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</si>
  <si>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</si>
  <si>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</si>
  <si>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</si>
  <si>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</si>
  <si>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</si>
  <si>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</si>
  <si>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</si>
  <si>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</si>
  <si>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</si>
  <si>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</si>
  <si>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</si>
  <si>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</si>
  <si>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</si>
  <si>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</si>
  <si>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</si>
  <si>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</si>
  <si>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</si>
  <si>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</si>
  <si>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</si>
  <si>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</si>
  <si>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</si>
  <si>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</si>
  <si>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</si>
  <si>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</si>
  <si>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</si>
  <si>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</si>
  <si>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</si>
  <si>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</si>
  <si>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</si>
  <si>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</si>
  <si>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</si>
  <si>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</si>
  <si>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</si>
  <si>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</si>
  <si>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</si>
  <si>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</si>
  <si>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</si>
  <si>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</si>
  <si>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</si>
  <si>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</si>
  <si>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</si>
  <si>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</si>
  <si>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</si>
  <si>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</si>
  <si>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</si>
  <si>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</si>
  <si>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</si>
  <si>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</si>
  <si>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</si>
  <si>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</si>
  <si>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</si>
  <si>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</si>
  <si>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</si>
  <si>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</si>
  <si>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</si>
  <si>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</si>
  <si>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</si>
  <si>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</si>
  <si>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</si>
  <si>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</si>
  <si>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</si>
  <si>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</si>
  <si>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</si>
  <si>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</si>
  <si>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</si>
  <si>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</si>
  <si>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</si>
  <si>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</si>
  <si>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</si>
  <si>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</si>
  <si>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</si>
  <si>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</si>
  <si>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</si>
  <si>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</si>
  <si>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</si>
  <si>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</si>
  <si>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</si>
  <si>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</si>
  <si>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</si>
  <si>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</si>
  <si>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</si>
  <si>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</si>
  <si>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</si>
  <si>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</si>
  <si>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</si>
  <si>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</si>
  <si>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</si>
  <si>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</si>
  <si>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</si>
  <si>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</si>
  <si>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</si>
  <si>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</si>
  <si>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</si>
  <si>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</si>
  <si>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</si>
  <si>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</si>
  <si>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</si>
  <si>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</si>
  <si>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</si>
  <si>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</si>
  <si>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</si>
  <si>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</si>
  <si>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</si>
  <si>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</si>
  <si>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</si>
  <si>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</si>
  <si>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</si>
  <si>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</si>
  <si>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</si>
  <si>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</si>
  <si>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</si>
  <si>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</si>
  <si>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</si>
  <si>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</si>
  <si>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</si>
  <si>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</si>
  <si>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</si>
  <si>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</si>
  <si>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</si>
  <si>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</si>
  <si>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</si>
  <si>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</si>
  <si>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</si>
  <si>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</si>
  <si>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</si>
  <si>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</si>
  <si>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</si>
  <si>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</si>
  <si>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</si>
  <si>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</si>
  <si>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</si>
  <si>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</si>
  <si>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</si>
  <si>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</si>
  <si>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</si>
  <si>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</si>
  <si>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</si>
  <si>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</si>
  <si>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</si>
  <si>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</si>
  <si>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</si>
  <si>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</si>
  <si>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</si>
  <si>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</si>
  <si>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</si>
  <si>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</si>
  <si>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</si>
  <si>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</si>
  <si>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</si>
  <si>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</si>
  <si>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</si>
  <si>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</si>
  <si>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</si>
  <si>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</si>
  <si>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</si>
  <si>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</si>
  <si>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</si>
  <si>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</si>
  <si>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</si>
  <si>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</si>
  <si>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</si>
  <si>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</si>
  <si>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</si>
  <si>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</si>
  <si>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</si>
  <si>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</si>
  <si>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</si>
  <si>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</si>
  <si>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</si>
  <si>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</si>
  <si>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</si>
  <si>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</si>
  <si>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</si>
  <si>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</si>
  <si>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</si>
  <si>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</si>
  <si>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</si>
  <si>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</si>
  <si>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</si>
  <si>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</si>
  <si>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</si>
  <si>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</si>
  <si>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</si>
  <si>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</si>
  <si>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</si>
  <si>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</si>
  <si>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</si>
  <si>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</si>
  <si>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</si>
  <si>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</si>
  <si>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</si>
  <si>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</si>
  <si>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</si>
  <si>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</si>
  <si>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</si>
  <si>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</si>
  <si>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</si>
  <si>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</si>
  <si>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</si>
  <si>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</si>
  <si>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</si>
  <si>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</si>
  <si>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</si>
  <si>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</si>
  <si>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</si>
  <si>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</si>
  <si>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</si>
  <si>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</si>
  <si>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</si>
  <si>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</si>
  <si>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</si>
  <si>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</si>
  <si>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</si>
  <si>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</si>
  <si>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</si>
  <si>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</si>
  <si>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</si>
  <si>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</si>
  <si>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</si>
  <si>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</si>
  <si>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</si>
  <si>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</si>
  <si>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</si>
  <si>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</si>
  <si>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</si>
  <si>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</si>
  <si>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</si>
  <si>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</si>
  <si>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</si>
  <si>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</si>
  <si>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</si>
  <si>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</si>
  <si>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</si>
  <si>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</si>
  <si>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</si>
  <si>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</si>
  <si>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</si>
  <si>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</si>
  <si>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</si>
  <si>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</si>
  <si>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</si>
  <si>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</si>
  <si>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</si>
  <si>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</si>
  <si>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</si>
  <si>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</si>
  <si>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</si>
  <si>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</si>
  <si>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</si>
  <si>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</si>
  <si>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</si>
  <si>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</si>
  <si>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</si>
  <si>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</si>
  <si>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</si>
  <si>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</si>
  <si>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</si>
  <si>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</si>
  <si>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</si>
  <si>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</si>
  <si>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</si>
  <si>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</si>
  <si>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</si>
  <si>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</si>
  <si>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</si>
  <si>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</si>
  <si>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</si>
  <si>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</si>
  <si>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</si>
  <si>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</si>
  <si>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</si>
  <si>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</si>
  <si>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</si>
  <si>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</si>
  <si>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</si>
  <si>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</si>
  <si>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</si>
  <si>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</si>
  <si>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</si>
  <si>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</si>
  <si>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</si>
  <si>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</si>
  <si>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</si>
  <si>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</si>
  <si>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</si>
  <si>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</si>
  <si>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</si>
  <si>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</si>
  <si>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</si>
  <si>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</si>
  <si>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</si>
  <si>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</si>
  <si>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</si>
  <si>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</si>
  <si>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</si>
  <si>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</si>
  <si>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</si>
  <si>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</si>
  <si>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</si>
  <si>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</si>
  <si>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</si>
  <si>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</si>
  <si>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</si>
  <si>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</si>
  <si>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</si>
  <si>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</si>
  <si>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</si>
  <si>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</si>
  <si>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</si>
  <si>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</si>
  <si>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</si>
  <si>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</si>
  <si>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</si>
  <si>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</si>
  <si>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</si>
  <si>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</si>
  <si>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</si>
  <si>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</si>
  <si>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</si>
  <si>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</si>
  <si>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</si>
  <si>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</si>
  <si>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</si>
  <si>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</si>
  <si>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</si>
  <si>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</si>
  <si>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</si>
  <si>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</si>
  <si>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</si>
  <si>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</si>
  <si>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</si>
  <si>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</si>
  <si>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</si>
  <si>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</si>
  <si>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</si>
  <si>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</si>
  <si>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</si>
  <si>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</si>
  <si>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</si>
  <si>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</si>
  <si>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</si>
  <si>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</si>
  <si>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</si>
  <si>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</si>
  <si>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</si>
  <si>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</si>
  <si>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</si>
  <si>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</si>
  <si>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</si>
  <si>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</si>
  <si>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</si>
  <si>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</si>
  <si>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</si>
  <si>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</si>
  <si>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</si>
  <si>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</si>
  <si>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</si>
  <si>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</si>
  <si>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</si>
  <si>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</si>
  <si>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</si>
  <si>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</si>
  <si>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</si>
  <si>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</si>
  <si>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</si>
  <si>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</si>
  <si>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</si>
  <si>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</si>
  <si>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</si>
  <si>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</si>
  <si>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</si>
  <si>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</si>
  <si>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</si>
  <si>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</si>
  <si>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</si>
  <si>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</si>
  <si>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</si>
  <si>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</si>
  <si>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</si>
  <si>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</si>
  <si>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</si>
  <si>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</si>
  <si>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</si>
  <si>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</si>
  <si>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</si>
  <si>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</si>
  <si>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</si>
  <si>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</si>
  <si>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</si>
  <si>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</si>
  <si>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</si>
  <si>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</si>
  <si>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</si>
  <si>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</si>
  <si>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</si>
  <si>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</si>
  <si>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</si>
  <si>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</si>
  <si>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</si>
  <si>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</si>
  <si>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</si>
  <si>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</si>
  <si>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</si>
  <si>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</si>
  <si>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</si>
  <si>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</si>
  <si>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</si>
  <si>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</si>
  <si>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</si>
  <si>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</si>
  <si>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</si>
  <si>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</si>
  <si>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</si>
  <si>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</si>
  <si>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</si>
  <si>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</si>
  <si>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</si>
  <si>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</si>
  <si>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</si>
  <si>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</si>
  <si>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</si>
  <si>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</si>
  <si>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</si>
  <si>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</si>
  <si>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</si>
  <si>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</si>
  <si>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</si>
  <si>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</si>
  <si>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</si>
  <si>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</si>
  <si>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</si>
  <si>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</si>
  <si>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</si>
  <si>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</si>
  <si>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</si>
  <si>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</si>
  <si>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</si>
  <si>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</si>
  <si>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</si>
  <si>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</si>
  <si>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</si>
  <si>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</si>
  <si>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</si>
  <si>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</si>
  <si>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</si>
  <si>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</si>
  <si>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</si>
  <si>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</si>
  <si>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</si>
  <si>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</si>
  <si>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</si>
  <si>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</si>
  <si>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Скорректированы тарифы на 2025-2027гг.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</si>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</sst>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urgutskaya/2025/" TargetMode="External"/><Relationship Id="rId3" Type="http://schemas.openxmlformats.org/officeDocument/2006/relationships/hyperlink" Target="https://eiashmao.admhmao.ru/lk/files/Files/qpZNXj/47a36b4b-12c6-4e05-a724-6fa91752b89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2566D-CA1A-4B57-12CE-D150ABB97B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1AE02-7847-E142-3136-CBE9CD3B587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филиал "Сургутская ГРЭС-2" ПАО "Юнипро"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91</v>
      </c>
      <c r="F8" s="823"/>
      <c r="G8" s="465" t="s">
        <v>89</v>
      </c>
      <c r="H8" s="465" t="s">
        <v>90</v>
      </c>
      <c r="I8" s="414" t="s">
        <v>88</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3B5CA-ED6F-EA87-C884-A0508F569C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416</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EF902-D9FB-2985-E0F1-E3B6E07D4F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C04CA-DD9D-041B-048D-CFA7559B3D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1635"/>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45631.490891203706</v>
      </c>
      <c r="W30" s="2264"/>
      <c r="X30" s="2264"/>
      <c r="Y30" s="2264"/>
      <c r="Z30" s="2264"/>
      <c r="AA30" s="2264"/>
      <c r="AB30" s="2264"/>
      <c r="AC30" s="1635"/>
      <c r="AD30" s="2264" t="str">
        <f>IF(TITLE_DATE_PR_CHANGE="",IF(TITLE_DATE_PR="","",TITLE_DATE_PR),TITLE_DATE_PR_CHANGE)</f>
        <v>45631.490891203706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100-нп</v>
      </c>
      <c r="W31" s="2251"/>
      <c r="X31" s="2251"/>
      <c r="Y31" s="2251"/>
      <c r="Z31" s="2251"/>
      <c r="AA31" s="2251"/>
      <c r="AB31" s="2251"/>
      <c r="AC31" s="1635"/>
      <c r="AD31" s="2251" t="str">
        <f>IF(TITLE_NUMBER_PR_CHANGE="",IF(TITLE_NUMBER_PR="","",TITLE_NUMBER_PR),TITLE_NUMBER_PR_CHANGE)</f>
        <v>100-нп</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45631.490891203706</v>
      </c>
      <c r="W34" s="2264"/>
      <c r="X34" s="2264"/>
      <c r="Y34" s="2264"/>
      <c r="Z34" s="2264"/>
      <c r="AA34" s="2264"/>
      <c r="AB34" s="2264"/>
      <c r="AC34" s="1635"/>
      <c r="AD34" s="2264" t="str">
        <f>IF(TITLE_DATE_PR_CHANGE="",IF(TITLE_DATE_PR="","",TITLE_DATE_PR),TITLE_DATE_PR_CHANGE)</f>
        <v>45631.490891203706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100-нп</v>
      </c>
      <c r="W35" s="2251"/>
      <c r="X35" s="2251"/>
      <c r="Y35" s="2251"/>
      <c r="Z35" s="2251"/>
      <c r="AA35" s="2251"/>
      <c r="AB35" s="2251"/>
      <c r="AC35" s="1635"/>
      <c r="AD35" s="2251" t="str">
        <f>IF(TITLE_NUMBER_PR_CHANGE="",IF(TITLE_NUMBER_PR="","",TITLE_NUMBER_PR),TITLE_NUMBER_PR_CHANGE)</f>
        <v>100-нп</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91</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416</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213</v>
      </c>
      <c r="B54" s="1375" t="s">
        <v>214</v>
      </c>
      <c r="C54" s="1375" t="s">
        <v>215</v>
      </c>
      <c r="D54" s="1374"/>
      <c r="E54" s="2290"/>
      <c r="F54" s="2290"/>
      <c r="G54" s="2289"/>
      <c r="H54" s="1374"/>
      <c r="I54" s="1374"/>
      <c r="J54" s="1374"/>
      <c r="K54" s="1374"/>
      <c r="L54" s="1377"/>
      <c r="M54" s="1378"/>
      <c r="N54" s="1378"/>
      <c r="O54" s="351"/>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213</v>
      </c>
      <c r="B55" s="1375" t="s">
        <v>214</v>
      </c>
      <c r="C55" s="1374"/>
      <c r="D55" s="1374"/>
      <c r="E55" s="2290"/>
      <c r="F55" s="2289"/>
      <c r="G55" s="1374"/>
      <c r="H55" s="1374"/>
      <c r="I55" s="1374"/>
      <c r="J55" s="1374"/>
      <c r="K55" s="1374"/>
      <c r="L55" s="1377"/>
      <c r="M55" s="1379"/>
      <c r="N55" s="1379"/>
      <c r="O55" s="35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213</v>
      </c>
      <c r="B56" s="1375"/>
      <c r="C56" s="1375"/>
      <c r="D56" s="1375"/>
      <c r="E56" s="2289"/>
      <c r="F56" s="1375"/>
      <c r="G56" s="1375"/>
      <c r="H56" s="1375"/>
      <c r="I56" s="1375"/>
      <c r="J56" s="1375"/>
      <c r="K56" s="1375"/>
      <c r="L56" s="1381"/>
      <c r="M56" s="1379"/>
      <c r="N56" s="1379"/>
      <c r="O56" s="351"/>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B3AD6-37B5-14FF-E56E-FCA0E23D6F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1635"/>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45631.490891203706</v>
      </c>
      <c r="W30" s="2264"/>
      <c r="X30" s="2264"/>
      <c r="Y30" s="2264"/>
      <c r="Z30" s="2264"/>
      <c r="AA30" s="2264"/>
      <c r="AB30" s="2264"/>
      <c r="AC30" s="1635"/>
      <c r="AD30" s="2264" t="str">
        <f>IF(TITLE_DATE_PR_CHANGE="",IF(TITLE_DATE_PR="","",TITLE_DATE_PR),TITLE_DATE_PR_CHANGE)</f>
        <v>45631.490891203706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100-нп</v>
      </c>
      <c r="W31" s="2251"/>
      <c r="X31" s="2251"/>
      <c r="Y31" s="2251"/>
      <c r="Z31" s="2251"/>
      <c r="AA31" s="2251"/>
      <c r="AB31" s="2251"/>
      <c r="AC31" s="1635"/>
      <c r="AD31" s="2251" t="str">
        <f>IF(TITLE_NUMBER_PR_CHANGE="",IF(TITLE_NUMBER_PR="","",TITLE_NUMBER_PR),TITLE_NUMBER_PR_CHANGE)</f>
        <v>100-нп</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45631.490891203706</v>
      </c>
      <c r="W34" s="2264"/>
      <c r="X34" s="2264"/>
      <c r="Y34" s="2264"/>
      <c r="Z34" s="2264"/>
      <c r="AA34" s="2264"/>
      <c r="AB34" s="2264"/>
      <c r="AC34" s="1635"/>
      <c r="AD34" s="2264" t="str">
        <f>IF(TITLE_DATE_PR_CHANGE="",IF(TITLE_DATE_PR="","",TITLE_DATE_PR),TITLE_DATE_PR_CHANGE)</f>
        <v>45631.490891203706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100-нп</v>
      </c>
      <c r="W35" s="2251"/>
      <c r="X35" s="2251"/>
      <c r="Y35" s="2251"/>
      <c r="Z35" s="2251"/>
      <c r="AA35" s="2251"/>
      <c r="AB35" s="2251"/>
      <c r="AC35" s="1635"/>
      <c r="AD35" s="2251" t="str">
        <f>IF(TITLE_NUMBER_PR_CHANGE="",IF(TITLE_NUMBER_PR="","",TITLE_NUMBER_PR),TITLE_NUMBER_PR_CHANGE)</f>
        <v>100-нп</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91</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416</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213</v>
      </c>
      <c r="B54" s="1267" t="s">
        <v>214</v>
      </c>
      <c r="C54" s="1267" t="s">
        <v>215</v>
      </c>
      <c r="D54" s="1974"/>
      <c r="E54" s="2290"/>
      <c r="F54" s="2290"/>
      <c r="G54" s="2289"/>
      <c r="H54" s="1974"/>
      <c r="I54" s="1974"/>
      <c r="J54" s="1974"/>
      <c r="K54" s="1974"/>
      <c r="L54" s="1380"/>
      <c r="M54" s="1610"/>
      <c r="N54" s="1610"/>
      <c r="O54" s="163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213</v>
      </c>
      <c r="B55" s="1267" t="s">
        <v>214</v>
      </c>
      <c r="C55" s="1974"/>
      <c r="D55" s="1974"/>
      <c r="E55" s="2290"/>
      <c r="F55" s="2289"/>
      <c r="G55" s="1974"/>
      <c r="H55" s="1974"/>
      <c r="I55" s="1974"/>
      <c r="J55" s="1974"/>
      <c r="K55" s="1974"/>
      <c r="L55" s="1380"/>
      <c r="M55" s="1975"/>
      <c r="N55" s="1975"/>
      <c r="O55" s="1635"/>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213</v>
      </c>
      <c r="B56" s="1267"/>
      <c r="C56" s="1267"/>
      <c r="D56" s="1267"/>
      <c r="E56" s="2289"/>
      <c r="F56" s="1267"/>
      <c r="G56" s="1267"/>
      <c r="H56" s="1267"/>
      <c r="I56" s="1267"/>
      <c r="J56" s="1267"/>
      <c r="K56" s="1267"/>
      <c r="L56" s="1310"/>
      <c r="M56" s="1975"/>
      <c r="N56" s="1975"/>
      <c r="O56" s="1635"/>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1F7C-CC26-2D6C-C6B1-8C417741DE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416</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95532-F769-7EF3-3B4C-D2B1C2080EF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454</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375F-0EE9-4904-924B-C5962601E6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454</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09D9E-E0B4-3534-D343-8302364670E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"Сургутская ГРЭС-2" ПАО "Юнипро"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Ханты-Мансийского автономного округа - Югры</v>
      </c>
      <c r="W29" s="2251"/>
      <c r="X29" s="2251"/>
      <c r="Y29" s="2251"/>
      <c r="Z29" s="2251"/>
      <c r="AA29" s="2251"/>
      <c r="AB29" s="2251"/>
      <c r="AC29" s="326"/>
      <c r="AD29" s="2251" t="str">
        <f>IF(TITLE_NAME_OR_PR_CHANGE="",IF(TITLE_NAME_OR_PR="","",TITLE_NAME_OR_PR),TITLE_NAME_OR_PR_CHANGE)</f>
        <v>Региональная служба по тарифам Ханты-Мансийского автономного округа - Югры</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45631.490891203706</v>
      </c>
      <c r="W30" s="2264"/>
      <c r="X30" s="2264"/>
      <c r="Y30" s="2264"/>
      <c r="Z30" s="2264"/>
      <c r="AA30" s="2264"/>
      <c r="AB30" s="2264"/>
      <c r="AC30" s="326"/>
      <c r="AD30" s="2264" t="str">
        <f>IF(TITLE_DATE_PR_CHANGE="",IF(TITLE_DATE_PR="","",TITLE_DATE_PR),TITLE_DATE_PR_CHANGE)</f>
        <v>45631.490891203706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100-нп</v>
      </c>
      <c r="W31" s="2251"/>
      <c r="X31" s="2251"/>
      <c r="Y31" s="2251"/>
      <c r="Z31" s="2251"/>
      <c r="AA31" s="2251"/>
      <c r="AB31" s="2251"/>
      <c r="AC31" s="326"/>
      <c r="AD31" s="2251" t="str">
        <f>IF(TITLE_NUMBER_PR_CHANGE="",IF(TITLE_NUMBER_PR="","",TITLE_NUMBER_PR),TITLE_NUMBER_PR_CHANGE)</f>
        <v>100-нп</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(www.pravo.gov.ru), 13.12.2024</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(www.pravo.gov.ru), 13.12.2024</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45631.490891203706</v>
      </c>
      <c r="W34" s="2264"/>
      <c r="X34" s="2264"/>
      <c r="Y34" s="2264"/>
      <c r="Z34" s="2264"/>
      <c r="AA34" s="2264"/>
      <c r="AB34" s="2264"/>
      <c r="AC34" s="326"/>
      <c r="AD34" s="2264" t="str">
        <f>IF(TITLE_DATE_PR_CHANGE="",IF(TITLE_DATE_PR="","",TITLE_DATE_PR),TITLE_DATE_PR_CHANGE)</f>
        <v>45631.490891203706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100-нп</v>
      </c>
      <c r="W35" s="2251"/>
      <c r="X35" s="2251"/>
      <c r="Y35" s="2251"/>
      <c r="Z35" s="2251"/>
      <c r="AA35" s="2251"/>
      <c r="AB35" s="2251"/>
      <c r="AC35" s="326"/>
      <c r="AD35" s="2251" t="str">
        <f>IF(TITLE_NUMBER_PR_CHANGE="",IF(TITLE_NUMBER_PR="","",TITLE_NUMBER_PR),TITLE_NUMBER_PR_CHANGE)</f>
        <v>100-нп</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91</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454</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A3CF5-37B3-6151-57E3-BCBC59939EC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"Сургутская ГРЭС-2" ПАО "Юнипро"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Ханты-Мансийского автономного округа - Югры</v>
      </c>
      <c r="Y33" s="2251"/>
      <c r="Z33" s="2251"/>
      <c r="AA33" s="2251"/>
      <c r="AB33" s="2251"/>
      <c r="AC33" s="2251"/>
      <c r="AD33" s="2251"/>
      <c r="AE33" s="2251"/>
      <c r="AF33" s="326"/>
      <c r="AG33" s="2251" t="str">
        <f>IF(TITLE_NAME_OR_PR_CHANGE="",IF(TITLE_NAME_OR_PR="","",TITLE_NAME_OR_PR),TITLE_NAME_OR_PR_CHANGE)</f>
        <v>Региональная служба по тарифам Ханты-Мансийского автономного округа - Югры</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45631.490891203706</v>
      </c>
      <c r="Y34" s="2264"/>
      <c r="Z34" s="2264"/>
      <c r="AA34" s="2264"/>
      <c r="AB34" s="2264"/>
      <c r="AC34" s="2264"/>
      <c r="AD34" s="2264"/>
      <c r="AE34" s="2264"/>
      <c r="AF34" s="326"/>
      <c r="AG34" s="2264" t="str">
        <f>IF(TITLE_DATE_PR_CHANGE="",IF(TITLE_DATE_PR="","",TITLE_DATE_PR),TITLE_DATE_PR_CHANGE)</f>
        <v>45631.490891203706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100-нп</v>
      </c>
      <c r="Y35" s="2251"/>
      <c r="Z35" s="2251"/>
      <c r="AA35" s="2251"/>
      <c r="AB35" s="2251"/>
      <c r="AC35" s="2251"/>
      <c r="AD35" s="2251"/>
      <c r="AE35" s="2251"/>
      <c r="AF35" s="326"/>
      <c r="AG35" s="2251" t="str">
        <f>IF(TITLE_NUMBER_PR_CHANGE="",IF(TITLE_NUMBER_PR="","",TITLE_NUMBER_PR),TITLE_NUMBER_PR_CHANGE)</f>
        <v>100-нп</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(www.pravo.gov.ru), 13.12.2024</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(www.pravo.gov.ru), 13.12.2024</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45631.490891203706</v>
      </c>
      <c r="Y38" s="2264"/>
      <c r="Z38" s="2264"/>
      <c r="AA38" s="2264"/>
      <c r="AB38" s="2264"/>
      <c r="AC38" s="2264"/>
      <c r="AD38" s="2264"/>
      <c r="AE38" s="2264"/>
      <c r="AF38" s="326"/>
      <c r="AG38" s="2264" t="str">
        <f>IF(TITLE_DATE_PR_CHANGE="",IF(TITLE_DATE_PR="","",TITLE_DATE_PR),TITLE_DATE_PR_CHANGE)</f>
        <v>45631.490891203706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100-нп</v>
      </c>
      <c r="Y39" s="2251"/>
      <c r="Z39" s="2251"/>
      <c r="AA39" s="2251"/>
      <c r="AB39" s="2251"/>
      <c r="AC39" s="2251"/>
      <c r="AD39" s="2251"/>
      <c r="AE39" s="2251"/>
      <c r="AF39" s="326"/>
      <c r="AG39" s="2251" t="str">
        <f>IF(TITLE_NUMBER_PR_CHANGE="",IF(TITLE_NUMBER_PR="","",TITLE_NUMBER_PR),TITLE_NUMBER_PR_CHANGE)</f>
        <v>100-нп</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91</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455</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420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232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233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10D009-5227-A358-40EE-45DF23D43C31}" mc:Ignorable="x14ac xr xr2 xr3">
  <sheetPr>
    <tabColor rgb="FFCCCCFF"/>
  </sheetPr>
  <dimension ref="A1:Q79"/>
  <sheetViews>
    <sheetView topLeftCell="C31" showGridLines="0" zoomScale="90" workbookViewId="0">
      <selection activeCell="F68" sqref="F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44896</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45631.488217592596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45658.4890625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44889.489340277774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45631.490891203706</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49</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56</v>
      </c>
      <c r="F36" s="348"/>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62</v>
      </c>
      <c r="F46" s="710" t="s">
        <v>19</v>
      </c>
      <c r="G46" s="73"/>
      <c r="H46" s="409"/>
      <c r="I46" s="411"/>
      <c r="J46" s="876"/>
      <c r="Q46" s="430">
        <v>0</v>
      </c>
    </row>
    <row s="1635" customFormat="1" customHeight="1" ht="24.75" hidden="1">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FF2B361-2B1C-F585-57F6-9A92A53630B9}"/>
    <hyperlink ref="H17" location="Титульный!H9" display="Как заполнить?" tooltip="Помощь по работе с полями отчётной формы" xr:uid="{011DEEF6-8997-1549-0BE7-702F3F06C5A3}"/>
    <hyperlink ref="H39" location="Титульный!H9" display="Как заполнить?" tooltip="Помощь по работе с полями отчётной формы" xr:uid="{7E7144D9-C3E7-E0A5-9C3D-F8C33134B994}"/>
    <hyperlink ref="H62" location="Титульный!H9" display="Как заполнить?" tooltip="Помощь по работе с полями отчётной формы" xr:uid="{40AC1ABE-EA57-65E3-9126-6F1678847E0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59718-A5E5-9799-3357-B71FA6E8C41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"Сургутская ГРЭС-2" ПАО "Юнипро"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Ханты-Мансийского автономного округа - Югры</v>
      </c>
      <c r="W30" s="2251"/>
      <c r="X30" s="2251"/>
      <c r="Y30" s="2251"/>
      <c r="Z30" s="2251"/>
      <c r="AA30" s="326"/>
      <c r="AB30" s="2251" t="str">
        <f>IF(TITLE_NAME_OR_PR_CHANGE="",IF(TITLE_NAME_OR_PR="","",TITLE_NAME_OR_PR),TITLE_NAME_OR_PR_CHANGE)</f>
        <v>Региональная служба по тарифам Ханты-Мансийского автономного округа - Югры</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45631.490891203706</v>
      </c>
      <c r="W31" s="2264"/>
      <c r="X31" s="2264"/>
      <c r="Y31" s="2264"/>
      <c r="Z31" s="2264"/>
      <c r="AA31" s="326"/>
      <c r="AB31" s="2264" t="str">
        <f>IF(TITLE_DATE_PR_CHANGE="",IF(TITLE_DATE_PR="","",TITLE_DATE_PR),TITLE_DATE_PR_CHANGE)</f>
        <v>45631.490891203706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100-нп</v>
      </c>
      <c r="W32" s="2251"/>
      <c r="X32" s="2251"/>
      <c r="Y32" s="2251"/>
      <c r="Z32" s="2251"/>
      <c r="AA32" s="326"/>
      <c r="AB32" s="2251" t="str">
        <f>IF(TITLE_NUMBER_PR_CHANGE="",IF(TITLE_NUMBER_PR="","",TITLE_NUMBER_PR),TITLE_NUMBER_PR_CHANGE)</f>
        <v>100-нп</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(www.pravo.gov.ru), 13.12.2024</v>
      </c>
      <c r="W33" s="2251"/>
      <c r="X33" s="2251"/>
      <c r="Y33" s="2251"/>
      <c r="Z33" s="2251"/>
      <c r="AA33" s="326"/>
      <c r="AB33" s="2251" t="str">
        <f>IF(TITLE_IST_PUB_CHANGE="",IF(TITLE_IST_PUB="","",TITLE_IST_PUB),TITLE_IST_PUB_CHANGE)</f>
        <v>«Официальный интернет-портал правовой информации» (www.pravo.gov.ru), 13.12.2024</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45631.490891203706</v>
      </c>
      <c r="W35" s="2264"/>
      <c r="X35" s="2264"/>
      <c r="Y35" s="2264"/>
      <c r="Z35" s="2264"/>
      <c r="AA35" s="326"/>
      <c r="AB35" s="2264" t="str">
        <f>IF(TITLE_DATE_PR_CHANGE="",IF(TITLE_DATE_PR="","",TITLE_DATE_PR),TITLE_DATE_PR_CHANGE)</f>
        <v>45631.490891203706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100-нп</v>
      </c>
      <c r="W36" s="2251"/>
      <c r="X36" s="2251"/>
      <c r="Y36" s="2251"/>
      <c r="Z36" s="2251"/>
      <c r="AA36" s="326"/>
      <c r="AB36" s="2251" t="str">
        <f>IF(TITLE_NUMBER_PR_CHANGE="",IF(TITLE_NUMBER_PR="","",TITLE_NUMBER_PR),TITLE_NUMBER_PR_CHANGE)</f>
        <v>100-нп</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91</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483</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420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232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233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001A1-A72F-3AC7-8111-355ED68F2BF3}" mc:Ignorable="x14ac xr xr2 xr3">
  <sheetPr>
    <tabColor theme="6" tint="0.4"/>
  </sheetPr>
  <dimension ref="A1:BZ62"/>
  <sheetViews>
    <sheetView showGridLines="0" zoomScale="90" workbookViewId="0">
      <pane xSplit="28" ySplit="40" topLeftCell="AC41" activePane="bottomRight" state="frozen"/>
      <selection pane="bottomLeft" activeCell="A41" sqref="A41"/>
      <selection pane="topRight" activeCell="AC1" sqref="AC1"/>
      <selection pane="bottomRight" activeCell="BQ52" sqref="BQ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2.28125" customWidth="1"/>
    <col min="33" max="33" style="1635" width="3.7109375" customWidth="1"/>
    <col min="34" max="34" style="1635" width="12.28125" customWidth="1"/>
    <col min="35" max="35" style="1635" width="8.57421875" customWidth="1"/>
    <col min="70" max="70" width="10.57421875" hidden="1"/>
    <col min="71" max="71" style="1635" width="4.00390625" customWidth="1"/>
    <col min="72" max="72" style="1635" width="115.00390625" customWidth="1"/>
    <col min="73" max="77" style="1642" width="10.00390625" customWidth="1"/>
    <col min="78" max="78"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Z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4"/>
      <c r="BT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0"/>
      <c r="BW2" s="500" t="str">
        <f>IF(T2="","",T2)</f>
        <v>Наименование тарифа</v>
      </c>
      <c r="BX2" s="500"/>
      <c r="BY2" s="500"/>
      <c r="BZ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4"/>
      <c r="BT3" s="1258" t="s">
        <v>404</v>
      </c>
      <c r="BV3" s="500"/>
      <c r="BW3" s="500" t="str">
        <f>IF(T3="","",T3)</f>
        <v>Территория действия тарифа</v>
      </c>
      <c r="BX3" s="500"/>
      <c r="BY3" s="500"/>
      <c r="BZ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4"/>
      <c r="BT4" s="1258" t="s">
        <v>485</v>
      </c>
      <c r="BV4" s="500"/>
      <c r="BW4" s="500" t="str">
        <f>IF(T4="","",T4)</f>
        <v>Наименование централизованной системы холодного водоснабжения</v>
      </c>
      <c r="BX4" s="500"/>
      <c r="BY4" s="500"/>
      <c r="BZ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5"/>
      <c r="BT5" s="1258" t="s">
        <v>487</v>
      </c>
      <c r="BV5" s="500"/>
      <c r="BW5" s="500" t="str">
        <f>IF(T5="","",T5)</f>
        <v>Наименование признака дифференциации</v>
      </c>
      <c r="BX5" s="500"/>
      <c r="BY5" s="500"/>
      <c r="BZ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7"/>
      <c r="BT6" s="1307" t="s">
        <v>488</v>
      </c>
      <c r="BV6" s="500"/>
      <c r="BW6" s="500" t="str">
        <f>IF(T6="","",T6)</f>
        <v>Группа потребителей</v>
      </c>
      <c r="BX6" s="500"/>
      <c r="BY6" s="500"/>
      <c r="BZ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751"/>
      <c r="AK7" s="751"/>
      <c r="AL7" s="1257"/>
      <c r="AM7" s="2602"/>
      <c r="AN7" s="2107" t="s">
        <v>64</v>
      </c>
      <c r="AO7" s="2602"/>
      <c r="AP7" s="2107" t="s">
        <v>64</v>
      </c>
      <c r="AQ7" s="751"/>
      <c r="AR7" s="751"/>
      <c r="AS7" s="1257"/>
      <c r="AT7" s="2602"/>
      <c r="AU7" s="2107" t="s">
        <v>64</v>
      </c>
      <c r="AV7" s="2602"/>
      <c r="AW7" s="2107" t="s">
        <v>64</v>
      </c>
      <c r="AX7" s="751"/>
      <c r="AY7" s="751"/>
      <c r="AZ7" s="1257"/>
      <c r="BA7" s="2602"/>
      <c r="BB7" s="2107" t="s">
        <v>64</v>
      </c>
      <c r="BC7" s="2602"/>
      <c r="BD7" s="2107" t="s">
        <v>64</v>
      </c>
      <c r="BE7" s="751"/>
      <c r="BF7" s="751"/>
      <c r="BG7" s="1257"/>
      <c r="BH7" s="2602"/>
      <c r="BI7" s="2107" t="s">
        <v>64</v>
      </c>
      <c r="BJ7" s="2602"/>
      <c r="BK7" s="2107" t="s">
        <v>64</v>
      </c>
      <c r="BL7" s="751"/>
      <c r="BM7" s="751"/>
      <c r="BN7" s="1257"/>
      <c r="BO7" s="2602"/>
      <c r="BP7" s="2107" t="s">
        <v>64</v>
      </c>
      <c r="BQ7" s="2602"/>
      <c r="BR7" s="2107" t="s">
        <v>64</v>
      </c>
      <c r="BS7" s="1438"/>
      <c r="BT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1">
        <f>STRCHECKDATE(V8:BS8)</f>
      </c>
      <c r="BV7" s="500"/>
      <c r="BW7" s="500" t="str">
        <f>IF(T7="","",T7)</f>
        <v/>
      </c>
      <c r="BX7" s="500"/>
      <c r="BY7" s="500"/>
      <c r="BZ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1439"/>
      <c r="BT8" s="2349"/>
      <c r="BV8" s="500"/>
      <c r="BW8" s="500" t="str">
        <f>IF(T8="","",T8)</f>
        <v/>
      </c>
      <c r="BX8" s="500"/>
      <c r="BY8" s="500"/>
      <c r="BZ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2670"/>
      <c r="AK9" s="2671"/>
      <c r="AL9" s="2672"/>
      <c r="AM9" s="2673"/>
      <c r="AN9" s="2674"/>
      <c r="AO9" s="2675"/>
      <c r="AP9" s="2676"/>
      <c r="AQ9" s="2677"/>
      <c r="AR9" s="2678"/>
      <c r="AS9" s="2679"/>
      <c r="AT9" s="2680"/>
      <c r="AU9" s="2681"/>
      <c r="AV9" s="2682"/>
      <c r="AW9" s="2683"/>
      <c r="AX9" s="2684"/>
      <c r="AY9" s="2685"/>
      <c r="AZ9" s="2686"/>
      <c r="BA9" s="2687"/>
      <c r="BB9" s="2688"/>
      <c r="BC9" s="2689"/>
      <c r="BD9" s="2690"/>
      <c r="BE9" s="2691"/>
      <c r="BF9" s="2692"/>
      <c r="BG9" s="2693"/>
      <c r="BH9" s="2694"/>
      <c r="BI9" s="2695"/>
      <c r="BJ9" s="2696"/>
      <c r="BK9" s="2697"/>
      <c r="BL9" s="2698"/>
      <c r="BM9" s="2699"/>
      <c r="BN9" s="2700"/>
      <c r="BO9" s="2701"/>
      <c r="BP9" s="2702"/>
      <c r="BQ9" s="2703"/>
      <c r="BR9" s="2704"/>
      <c r="BS9" s="367"/>
      <c r="BT9" s="1258" t="s">
        <v>490</v>
      </c>
      <c r="BV9" s="500"/>
      <c r="BW9" s="500" t="str">
        <f>IF(T9="","",T9)</f>
        <v>Добавить значение признака дифференциации</v>
      </c>
      <c r="BX9" s="500"/>
      <c r="BY9" s="500"/>
      <c r="BZ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2705"/>
      <c r="AK10" s="2706"/>
      <c r="AL10" s="2707"/>
      <c r="AM10" s="2708"/>
      <c r="AN10" s="2709"/>
      <c r="AO10" s="2710"/>
      <c r="AP10" s="2711"/>
      <c r="AQ10" s="2712"/>
      <c r="AR10" s="2713"/>
      <c r="AS10" s="2714"/>
      <c r="AT10" s="2715"/>
      <c r="AU10" s="2716"/>
      <c r="AV10" s="2717"/>
      <c r="AW10" s="2718"/>
      <c r="AX10" s="2719"/>
      <c r="AY10" s="2720"/>
      <c r="AZ10" s="2721"/>
      <c r="BA10" s="2722"/>
      <c r="BB10" s="2723"/>
      <c r="BC10" s="2724"/>
      <c r="BD10" s="2725"/>
      <c r="BE10" s="2726"/>
      <c r="BF10" s="2727"/>
      <c r="BG10" s="2728"/>
      <c r="BH10" s="2729"/>
      <c r="BI10" s="2730"/>
      <c r="BJ10" s="2731"/>
      <c r="BK10" s="2732"/>
      <c r="BL10" s="2733"/>
      <c r="BM10" s="2734"/>
      <c r="BN10" s="2735"/>
      <c r="BO10" s="2736"/>
      <c r="BP10" s="2737"/>
      <c r="BQ10" s="2738"/>
      <c r="BR10" s="2739"/>
      <c r="BS10" s="367"/>
      <c r="BT10" s="1440"/>
      <c r="BV10" s="500"/>
      <c r="BW10" s="500" t="str">
        <f>IF(T10="","",T10)</f>
        <v>Добавить группу потребителей</v>
      </c>
      <c r="BX10" s="500"/>
      <c r="BY10" s="500"/>
      <c r="BZ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2740"/>
      <c r="AK11" s="2741"/>
      <c r="AL11" s="2742"/>
      <c r="AM11" s="2743"/>
      <c r="AN11" s="2744"/>
      <c r="AO11" s="2745"/>
      <c r="AP11" s="2746"/>
      <c r="AQ11" s="2747"/>
      <c r="AR11" s="2748"/>
      <c r="AS11" s="2749"/>
      <c r="AT11" s="2750"/>
      <c r="AU11" s="2751"/>
      <c r="AV11" s="2752"/>
      <c r="AW11" s="2753"/>
      <c r="AX11" s="2754"/>
      <c r="AY11" s="2755"/>
      <c r="AZ11" s="2756"/>
      <c r="BA11" s="2757"/>
      <c r="BB11" s="2758"/>
      <c r="BC11" s="2759"/>
      <c r="BD11" s="2760"/>
      <c r="BE11" s="2761"/>
      <c r="BF11" s="2762"/>
      <c r="BG11" s="2763"/>
      <c r="BH11" s="2764"/>
      <c r="BI11" s="2765"/>
      <c r="BJ11" s="2766"/>
      <c r="BK11" s="2767"/>
      <c r="BL11" s="2768"/>
      <c r="BM11" s="2769"/>
      <c r="BN11" s="2770"/>
      <c r="BO11" s="2771"/>
      <c r="BP11" s="2772"/>
      <c r="BQ11" s="2773"/>
      <c r="BR11" s="2774"/>
      <c r="BS11" s="367"/>
      <c r="BT11" s="303"/>
      <c r="BV11" s="500"/>
      <c r="BW11" s="500" t="str">
        <f>IF(T11="","",T11)</f>
        <v>Добавить наименование признака дифференциации</v>
      </c>
      <c r="BX11" s="500"/>
      <c r="BY11" s="500"/>
      <c r="BZ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V12" s="789"/>
      <c r="BW12" s="789" t="str">
        <f>IF(T12="","",T12)</f>
        <v>Добавить централизованную систему для дифференциации</v>
      </c>
      <c r="BX12" s="789"/>
      <c r="BY12" s="789"/>
      <c r="BZ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V13" s="500"/>
      <c r="BW13" s="500" t="str">
        <f>IF(T13="","",T13)</f>
        <v>Добавить территорию для дифференциации</v>
      </c>
      <c r="BX13" s="500"/>
      <c r="BY13" s="500"/>
      <c r="BZ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Z14" s="1155">
        <v>0</v>
      </c>
    </row>
    <row customHeight="1" ht="14.25" hidden="1">
      <c r="AC15" s="1360"/>
      <c r="AD15" s="1360"/>
      <c r="AE15" s="1361"/>
      <c r="AF15" s="2267"/>
      <c r="AG15" s="2268" t="s">
        <v>64</v>
      </c>
      <c r="AH15" s="2267"/>
      <c r="AI15" s="2268" t="s">
        <v>64</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Z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Z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Z17" s="1155">
        <v>0</v>
      </c>
    </row>
    <row s="1366" customFormat="1" customHeight="1" ht="22.5" hidden="1">
      <c r="L18" s="1421"/>
      <c r="M18" s="1362"/>
      <c r="N18" s="1362"/>
      <c r="O18" s="1367" t="s">
        <v>421</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U18" s="511"/>
      <c r="BV18" s="511"/>
      <c r="BW18" s="511"/>
      <c r="BX18" s="511"/>
      <c r="BY18" s="511"/>
      <c r="BZ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U19" s="511"/>
      <c r="BV19" s="511"/>
      <c r="BW19" s="511"/>
      <c r="BX19" s="511"/>
      <c r="BY19" s="511"/>
      <c r="BZ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J20" s="1366"/>
      <c r="AK20" s="1366"/>
      <c r="AL20" s="1366"/>
      <c r="AM20" s="1366"/>
      <c r="AN20" s="1370" t="s">
        <v>424</v>
      </c>
      <c r="AO20" s="1366"/>
      <c r="AP20" s="1370" t="s">
        <v>425</v>
      </c>
      <c r="AQ20" s="1366"/>
      <c r="AR20" s="1366"/>
      <c r="AS20" s="1366"/>
      <c r="AT20" s="1366"/>
      <c r="AU20" s="1370" t="s">
        <v>424</v>
      </c>
      <c r="AV20" s="1366"/>
      <c r="AW20" s="1370" t="s">
        <v>425</v>
      </c>
      <c r="AX20" s="1366"/>
      <c r="AY20" s="1366"/>
      <c r="AZ20" s="1366"/>
      <c r="BA20" s="1366"/>
      <c r="BB20" s="1370" t="s">
        <v>424</v>
      </c>
      <c r="BC20" s="1366"/>
      <c r="BD20" s="1370" t="s">
        <v>425</v>
      </c>
      <c r="BE20" s="1366"/>
      <c r="BF20" s="1366"/>
      <c r="BG20" s="1366"/>
      <c r="BH20" s="1366"/>
      <c r="BI20" s="1370" t="s">
        <v>424</v>
      </c>
      <c r="BJ20" s="1366"/>
      <c r="BK20" s="1370" t="s">
        <v>425</v>
      </c>
      <c r="BL20" s="1366"/>
      <c r="BM20" s="1366"/>
      <c r="BN20" s="1366"/>
      <c r="BO20" s="1366"/>
      <c r="BP20" s="1370" t="s">
        <v>424</v>
      </c>
      <c r="BQ20" s="1366"/>
      <c r="BR20" s="1370" t="s">
        <v>425</v>
      </c>
      <c r="BZ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Z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Z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Z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Z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Z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509"/>
      <c r="BZ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2251" t="str">
        <f>IF(TITLE_NAME_OR_PR_CHANGE="",IF(TITLE_NAME_OR_PR="","",TITLE_NAME_OR_PR),TITLE_NAME_OR_PR_CHANGE)</f>
        <v>Региональная служба по тарифам Ханты-Мансийского автономного округа - Югры</v>
      </c>
      <c r="AK27" s="2251"/>
      <c r="AL27" s="2251"/>
      <c r="AM27" s="2251"/>
      <c r="AN27" s="2251"/>
      <c r="AO27" s="2251"/>
      <c r="AP27" s="1635"/>
      <c r="AQ27" s="2251" t="str">
        <f>IF(TITLE_NAME_OR_PR_CHANGE="",IF(TITLE_NAME_OR_PR="","",TITLE_NAME_OR_PR),TITLE_NAME_OR_PR_CHANGE)</f>
        <v>Региональная служба по тарифам Ханты-Мансийского автономного округа - Югры</v>
      </c>
      <c r="AR27" s="2251"/>
      <c r="AS27" s="2251"/>
      <c r="AT27" s="2251"/>
      <c r="AU27" s="2251"/>
      <c r="AV27" s="2251"/>
      <c r="AW27" s="1635"/>
      <c r="AX27" s="2251" t="str">
        <f>IF(TITLE_NAME_OR_PR_CHANGE="",IF(TITLE_NAME_OR_PR="","",TITLE_NAME_OR_PR),TITLE_NAME_OR_PR_CHANGE)</f>
        <v>Региональная служба по тарифам Ханты-Мансийского автономного округа - Югры</v>
      </c>
      <c r="AY27" s="2251"/>
      <c r="AZ27" s="2251"/>
      <c r="BA27" s="2251"/>
      <c r="BB27" s="2251"/>
      <c r="BC27" s="2251"/>
      <c r="BD27" s="1635"/>
      <c r="BE27" s="2251" t="str">
        <f>IF(TITLE_NAME_OR_PR_CHANGE="",IF(TITLE_NAME_OR_PR="","",TITLE_NAME_OR_PR),TITLE_NAME_OR_PR_CHANGE)</f>
        <v>Региональная служба по тарифам Ханты-Мансийского автономного округа - Югры</v>
      </c>
      <c r="BF27" s="2251"/>
      <c r="BG27" s="2251"/>
      <c r="BH27" s="2251"/>
      <c r="BI27" s="2251"/>
      <c r="BJ27" s="2251"/>
      <c r="BK27" s="1635"/>
      <c r="BL27" s="2251" t="str">
        <f>IF(TITLE_NAME_OR_PR_CHANGE="",IF(TITLE_NAME_OR_PR="","",TITLE_NAME_OR_PR),TITLE_NAME_OR_PR_CHANGE)</f>
        <v>Региональная служба по тарифам Ханты-Мансийского автономного округа - Югры</v>
      </c>
      <c r="BM27" s="2251"/>
      <c r="BN27" s="2251"/>
      <c r="BO27" s="2251"/>
      <c r="BP27" s="2251"/>
      <c r="BQ27" s="2251"/>
      <c r="BR27" s="1635"/>
      <c r="BS27" s="326"/>
      <c r="BT27" s="280"/>
      <c r="BU27" s="368"/>
      <c r="BV27" s="368"/>
      <c r="BW27" s="368"/>
      <c r="BX27" s="368"/>
      <c r="BY27" s="368"/>
      <c r="BZ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2264" t="str">
        <f>IF(TITLE_DATE_PR_CHANGE="",IF(TITLE_DATE_PR="","",TITLE_DATE_PR),TITLE_DATE_PR_CHANGE)</f>
        <v>45631.490891203706</v>
      </c>
      <c r="AK28" s="2264"/>
      <c r="AL28" s="2264"/>
      <c r="AM28" s="2264"/>
      <c r="AN28" s="2264"/>
      <c r="AO28" s="2264"/>
      <c r="AP28" s="1635"/>
      <c r="AQ28" s="2264" t="str">
        <f>IF(TITLE_DATE_PR_CHANGE="",IF(TITLE_DATE_PR="","",TITLE_DATE_PR),TITLE_DATE_PR_CHANGE)</f>
        <v>45631.490891203706</v>
      </c>
      <c r="AR28" s="2264"/>
      <c r="AS28" s="2264"/>
      <c r="AT28" s="2264"/>
      <c r="AU28" s="2264"/>
      <c r="AV28" s="2264"/>
      <c r="AW28" s="1635"/>
      <c r="AX28" s="2264" t="str">
        <f>IF(TITLE_DATE_PR_CHANGE="",IF(TITLE_DATE_PR="","",TITLE_DATE_PR),TITLE_DATE_PR_CHANGE)</f>
        <v>45631.490891203706</v>
      </c>
      <c r="AY28" s="2264"/>
      <c r="AZ28" s="2264"/>
      <c r="BA28" s="2264"/>
      <c r="BB28" s="2264"/>
      <c r="BC28" s="2264"/>
      <c r="BD28" s="1635"/>
      <c r="BE28" s="2264" t="str">
        <f>IF(TITLE_DATE_PR_CHANGE="",IF(TITLE_DATE_PR="","",TITLE_DATE_PR),TITLE_DATE_PR_CHANGE)</f>
        <v>45631.490891203706</v>
      </c>
      <c r="BF28" s="2264"/>
      <c r="BG28" s="2264"/>
      <c r="BH28" s="2264"/>
      <c r="BI28" s="2264"/>
      <c r="BJ28" s="2264"/>
      <c r="BK28" s="1635"/>
      <c r="BL28" s="2264" t="str">
        <f>IF(TITLE_DATE_PR_CHANGE="",IF(TITLE_DATE_PR="","",TITLE_DATE_PR),TITLE_DATE_PR_CHANGE)</f>
        <v>45631.490891203706</v>
      </c>
      <c r="BM28" s="2264"/>
      <c r="BN28" s="2264"/>
      <c r="BO28" s="2264"/>
      <c r="BP28" s="2264"/>
      <c r="BQ28" s="2264"/>
      <c r="BR28" s="1635"/>
      <c r="BS28" s="326"/>
      <c r="BT28" s="280"/>
      <c r="BU28" s="368"/>
      <c r="BV28" s="368"/>
      <c r="BW28" s="368"/>
      <c r="BX28" s="368"/>
      <c r="BY28" s="368"/>
      <c r="BZ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2251" t="str">
        <f>IF(TITLE_NUMBER_PR_CHANGE="",IF(TITLE_NUMBER_PR="","",TITLE_NUMBER_PR),TITLE_NUMBER_PR_CHANGE)</f>
        <v>100-нп</v>
      </c>
      <c r="AK29" s="2251"/>
      <c r="AL29" s="2251"/>
      <c r="AM29" s="2251"/>
      <c r="AN29" s="2251"/>
      <c r="AO29" s="2251"/>
      <c r="AP29" s="1635"/>
      <c r="AQ29" s="2251" t="str">
        <f>IF(TITLE_NUMBER_PR_CHANGE="",IF(TITLE_NUMBER_PR="","",TITLE_NUMBER_PR),TITLE_NUMBER_PR_CHANGE)</f>
        <v>100-нп</v>
      </c>
      <c r="AR29" s="2251"/>
      <c r="AS29" s="2251"/>
      <c r="AT29" s="2251"/>
      <c r="AU29" s="2251"/>
      <c r="AV29" s="2251"/>
      <c r="AW29" s="1635"/>
      <c r="AX29" s="2251" t="str">
        <f>IF(TITLE_NUMBER_PR_CHANGE="",IF(TITLE_NUMBER_PR="","",TITLE_NUMBER_PR),TITLE_NUMBER_PR_CHANGE)</f>
        <v>100-нп</v>
      </c>
      <c r="AY29" s="2251"/>
      <c r="AZ29" s="2251"/>
      <c r="BA29" s="2251"/>
      <c r="BB29" s="2251"/>
      <c r="BC29" s="2251"/>
      <c r="BD29" s="1635"/>
      <c r="BE29" s="2251" t="str">
        <f>IF(TITLE_NUMBER_PR_CHANGE="",IF(TITLE_NUMBER_PR="","",TITLE_NUMBER_PR),TITLE_NUMBER_PR_CHANGE)</f>
        <v>100-нп</v>
      </c>
      <c r="BF29" s="2251"/>
      <c r="BG29" s="2251"/>
      <c r="BH29" s="2251"/>
      <c r="BI29" s="2251"/>
      <c r="BJ29" s="2251"/>
      <c r="BK29" s="1635"/>
      <c r="BL29" s="2251" t="str">
        <f>IF(TITLE_NUMBER_PR_CHANGE="",IF(TITLE_NUMBER_PR="","",TITLE_NUMBER_PR),TITLE_NUMBER_PR_CHANGE)</f>
        <v>100-нп</v>
      </c>
      <c r="BM29" s="2251"/>
      <c r="BN29" s="2251"/>
      <c r="BO29" s="2251"/>
      <c r="BP29" s="2251"/>
      <c r="BQ29" s="2251"/>
      <c r="BR29" s="1635"/>
      <c r="BS29" s="326"/>
      <c r="BT29" s="280"/>
      <c r="BU29" s="368"/>
      <c r="BV29" s="368"/>
      <c r="BW29" s="368"/>
      <c r="BX29" s="368"/>
      <c r="BY29" s="368"/>
      <c r="BZ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2251" t="str">
        <f>IF(TITLE_IST_PUB_CHANGE="",IF(TITLE_IST_PUB="","",TITLE_IST_PUB),TITLE_IST_PUB_CHANGE)</f>
        <v>«Официальный интернет-портал правовой информации» (www.pravo.gov.ru), 13.12.2024</v>
      </c>
      <c r="AK30" s="2251"/>
      <c r="AL30" s="2251"/>
      <c r="AM30" s="2251"/>
      <c r="AN30" s="2251"/>
      <c r="AO30" s="2251"/>
      <c r="AP30" s="1635"/>
      <c r="AQ30" s="2251" t="str">
        <f>IF(TITLE_IST_PUB_CHANGE="",IF(TITLE_IST_PUB="","",TITLE_IST_PUB),TITLE_IST_PUB_CHANGE)</f>
        <v>«Официальный интернет-портал правовой информации» (www.pravo.gov.ru), 13.12.2024</v>
      </c>
      <c r="AR30" s="2251"/>
      <c r="AS30" s="2251"/>
      <c r="AT30" s="2251"/>
      <c r="AU30" s="2251"/>
      <c r="AV30" s="2251"/>
      <c r="AW30" s="1635"/>
      <c r="AX30" s="2251" t="str">
        <f>IF(TITLE_IST_PUB_CHANGE="",IF(TITLE_IST_PUB="","",TITLE_IST_PUB),TITLE_IST_PUB_CHANGE)</f>
        <v>«Официальный интернет-портал правовой информации» (www.pravo.gov.ru), 13.12.2024</v>
      </c>
      <c r="AY30" s="2251"/>
      <c r="AZ30" s="2251"/>
      <c r="BA30" s="2251"/>
      <c r="BB30" s="2251"/>
      <c r="BC30" s="2251"/>
      <c r="BD30" s="1635"/>
      <c r="BE30" s="2251" t="str">
        <f>IF(TITLE_IST_PUB_CHANGE="",IF(TITLE_IST_PUB="","",TITLE_IST_PUB),TITLE_IST_PUB_CHANGE)</f>
        <v>«Официальный интернет-портал правовой информации» (www.pravo.gov.ru), 13.12.2024</v>
      </c>
      <c r="BF30" s="2251"/>
      <c r="BG30" s="2251"/>
      <c r="BH30" s="2251"/>
      <c r="BI30" s="2251"/>
      <c r="BJ30" s="2251"/>
      <c r="BK30" s="1635"/>
      <c r="BL30" s="2251" t="str">
        <f>IF(TITLE_IST_PUB_CHANGE="",IF(TITLE_IST_PUB="","",TITLE_IST_PUB),TITLE_IST_PUB_CHANGE)</f>
        <v>«Официальный интернет-портал правовой информации» (www.pravo.gov.ru), 13.12.2024</v>
      </c>
      <c r="BM30" s="2251"/>
      <c r="BN30" s="2251"/>
      <c r="BO30" s="2251"/>
      <c r="BP30" s="2251"/>
      <c r="BQ30" s="2251"/>
      <c r="BR30" s="1635"/>
      <c r="BS30" s="326"/>
      <c r="BT30" s="280"/>
      <c r="BU30" s="368"/>
      <c r="BV30" s="368"/>
      <c r="BW30" s="368"/>
      <c r="BX30" s="368"/>
      <c r="BY30" s="368"/>
      <c r="BZ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509"/>
      <c r="BZ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2264" t="str">
        <f>IF(TITLE_DATE_PR_CHANGE="",IF(TITLE_DATE_PR="","",TITLE_DATE_PR),TITLE_DATE_PR_CHANGE)</f>
        <v>45631.490891203706</v>
      </c>
      <c r="AK32" s="2264"/>
      <c r="AL32" s="2264"/>
      <c r="AM32" s="2264"/>
      <c r="AN32" s="2264"/>
      <c r="AO32" s="2264"/>
      <c r="AP32" s="1635"/>
      <c r="AQ32" s="2264" t="str">
        <f>IF(TITLE_DATE_PR_CHANGE="",IF(TITLE_DATE_PR="","",TITLE_DATE_PR),TITLE_DATE_PR_CHANGE)</f>
        <v>45631.490891203706</v>
      </c>
      <c r="AR32" s="2264"/>
      <c r="AS32" s="2264"/>
      <c r="AT32" s="2264"/>
      <c r="AU32" s="2264"/>
      <c r="AV32" s="2264"/>
      <c r="AW32" s="1635"/>
      <c r="AX32" s="2264" t="str">
        <f>IF(TITLE_DATE_PR_CHANGE="",IF(TITLE_DATE_PR="","",TITLE_DATE_PR),TITLE_DATE_PR_CHANGE)</f>
        <v>45631.490891203706</v>
      </c>
      <c r="AY32" s="2264"/>
      <c r="AZ32" s="2264"/>
      <c r="BA32" s="2264"/>
      <c r="BB32" s="2264"/>
      <c r="BC32" s="2264"/>
      <c r="BD32" s="1635"/>
      <c r="BE32" s="2264" t="str">
        <f>IF(TITLE_DATE_PR_CHANGE="",IF(TITLE_DATE_PR="","",TITLE_DATE_PR),TITLE_DATE_PR_CHANGE)</f>
        <v>45631.490891203706</v>
      </c>
      <c r="BF32" s="2264"/>
      <c r="BG32" s="2264"/>
      <c r="BH32" s="2264"/>
      <c r="BI32" s="2264"/>
      <c r="BJ32" s="2264"/>
      <c r="BK32" s="1635"/>
      <c r="BL32" s="2264" t="str">
        <f>IF(TITLE_DATE_PR_CHANGE="",IF(TITLE_DATE_PR="","",TITLE_DATE_PR),TITLE_DATE_PR_CHANGE)</f>
        <v>45631.490891203706</v>
      </c>
      <c r="BM32" s="2264"/>
      <c r="BN32" s="2264"/>
      <c r="BO32" s="2264"/>
      <c r="BP32" s="2264"/>
      <c r="BQ32" s="2264"/>
      <c r="BR32" s="1635"/>
      <c r="BS32" s="326"/>
      <c r="BT32" s="280"/>
      <c r="BU32" s="368"/>
      <c r="BV32" s="368"/>
      <c r="BW32" s="368"/>
      <c r="BX32" s="368"/>
      <c r="BY32" s="368"/>
      <c r="BZ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2251" t="str">
        <f>IF(TITLE_NUMBER_PR_CHANGE="",IF(TITLE_NUMBER_PR="","",TITLE_NUMBER_PR),TITLE_NUMBER_PR_CHANGE)</f>
        <v>100-нп</v>
      </c>
      <c r="AK33" s="2251"/>
      <c r="AL33" s="2251"/>
      <c r="AM33" s="2251"/>
      <c r="AN33" s="2251"/>
      <c r="AO33" s="2251"/>
      <c r="AP33" s="1635"/>
      <c r="AQ33" s="2251" t="str">
        <f>IF(TITLE_NUMBER_PR_CHANGE="",IF(TITLE_NUMBER_PR="","",TITLE_NUMBER_PR),TITLE_NUMBER_PR_CHANGE)</f>
        <v>100-нп</v>
      </c>
      <c r="AR33" s="2251"/>
      <c r="AS33" s="2251"/>
      <c r="AT33" s="2251"/>
      <c r="AU33" s="2251"/>
      <c r="AV33" s="2251"/>
      <c r="AW33" s="1635"/>
      <c r="AX33" s="2251" t="str">
        <f>IF(TITLE_NUMBER_PR_CHANGE="",IF(TITLE_NUMBER_PR="","",TITLE_NUMBER_PR),TITLE_NUMBER_PR_CHANGE)</f>
        <v>100-нп</v>
      </c>
      <c r="AY33" s="2251"/>
      <c r="AZ33" s="2251"/>
      <c r="BA33" s="2251"/>
      <c r="BB33" s="2251"/>
      <c r="BC33" s="2251"/>
      <c r="BD33" s="1635"/>
      <c r="BE33" s="2251" t="str">
        <f>IF(TITLE_NUMBER_PR_CHANGE="",IF(TITLE_NUMBER_PR="","",TITLE_NUMBER_PR),TITLE_NUMBER_PR_CHANGE)</f>
        <v>100-нп</v>
      </c>
      <c r="BF33" s="2251"/>
      <c r="BG33" s="2251"/>
      <c r="BH33" s="2251"/>
      <c r="BI33" s="2251"/>
      <c r="BJ33" s="2251"/>
      <c r="BK33" s="1635"/>
      <c r="BL33" s="2251" t="str">
        <f>IF(TITLE_NUMBER_PR_CHANGE="",IF(TITLE_NUMBER_PR="","",TITLE_NUMBER_PR),TITLE_NUMBER_PR_CHANGE)</f>
        <v>100-нп</v>
      </c>
      <c r="BM33" s="2251"/>
      <c r="BN33" s="2251"/>
      <c r="BO33" s="2251"/>
      <c r="BP33" s="2251"/>
      <c r="BQ33" s="2251"/>
      <c r="BR33" s="1635"/>
      <c r="BS33" s="326"/>
      <c r="BT33" s="280"/>
      <c r="BU33" s="368"/>
      <c r="BV33" s="368"/>
      <c r="BW33" s="368"/>
      <c r="BX33" s="368"/>
      <c r="BY33" s="368"/>
      <c r="BZ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J34" s="1635"/>
      <c r="AK34" s="1635"/>
      <c r="AL34" s="1635"/>
      <c r="AM34" s="1635"/>
      <c r="AN34" s="1635"/>
      <c r="AO34" s="1635"/>
      <c r="AP34" s="1642" t="s">
        <v>431</v>
      </c>
      <c r="AQ34" s="1635"/>
      <c r="AR34" s="1635"/>
      <c r="AS34" s="1635"/>
      <c r="AT34" s="1635"/>
      <c r="AU34" s="1635"/>
      <c r="AV34" s="1635"/>
      <c r="AW34" s="1642" t="s">
        <v>431</v>
      </c>
      <c r="AX34" s="1635"/>
      <c r="AY34" s="1635"/>
      <c r="AZ34" s="1635"/>
      <c r="BA34" s="1635"/>
      <c r="BB34" s="1635"/>
      <c r="BC34" s="1635"/>
      <c r="BD34" s="1642" t="s">
        <v>431</v>
      </c>
      <c r="BE34" s="1635"/>
      <c r="BF34" s="1635"/>
      <c r="BG34" s="1635"/>
      <c r="BH34" s="1635"/>
      <c r="BI34" s="1635"/>
      <c r="BJ34" s="1635"/>
      <c r="BK34" s="1642" t="s">
        <v>431</v>
      </c>
      <c r="BL34" s="1635"/>
      <c r="BM34" s="1635"/>
      <c r="BN34" s="1635"/>
      <c r="BO34" s="1635"/>
      <c r="BP34" s="1635"/>
      <c r="BQ34" s="1635"/>
      <c r="BR34" s="1642" t="s">
        <v>431</v>
      </c>
      <c r="BU34" s="368"/>
      <c r="BV34" s="368"/>
      <c r="BW34" s="368"/>
      <c r="BX34" s="368"/>
      <c r="BY34" s="368"/>
      <c r="BZ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492</v>
      </c>
      <c r="AK35" s="2252"/>
      <c r="AL35" s="2252"/>
      <c r="AM35" s="2252"/>
      <c r="AN35" s="2252"/>
      <c r="AO35" s="2252"/>
      <c r="AP35" s="2252"/>
      <c r="AQ35" s="2252" t="s">
        <v>492</v>
      </c>
      <c r="AR35" s="2252"/>
      <c r="AS35" s="2252"/>
      <c r="AT35" s="2252"/>
      <c r="AU35" s="2252"/>
      <c r="AV35" s="2252"/>
      <c r="AW35" s="2252"/>
      <c r="AX35" s="2252" t="s">
        <v>492</v>
      </c>
      <c r="AY35" s="2252"/>
      <c r="AZ35" s="2252"/>
      <c r="BA35" s="2252"/>
      <c r="BB35" s="2252"/>
      <c r="BC35" s="2252"/>
      <c r="BD35" s="2252"/>
      <c r="BE35" s="2252" t="s">
        <v>492</v>
      </c>
      <c r="BF35" s="2252"/>
      <c r="BG35" s="2252"/>
      <c r="BH35" s="2252"/>
      <c r="BI35" s="2252"/>
      <c r="BJ35" s="2252"/>
      <c r="BK35" s="2252"/>
      <c r="BL35" s="2252" t="s">
        <v>492</v>
      </c>
      <c r="BM35" s="2252"/>
      <c r="BN35" s="2252"/>
      <c r="BO35" s="2252"/>
      <c r="BP35" s="2252"/>
      <c r="BQ35" s="2252"/>
      <c r="BR35" s="2252"/>
      <c r="BZ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312" t="s">
        <v>306</v>
      </c>
      <c r="AK36" s="2312"/>
      <c r="AL36" s="2312"/>
      <c r="AM36" s="2312"/>
      <c r="AN36" s="2312"/>
      <c r="AO36" s="2312"/>
      <c r="AP36" s="2312"/>
      <c r="AQ36" s="2312" t="s">
        <v>306</v>
      </c>
      <c r="AR36" s="2312"/>
      <c r="AS36" s="2312"/>
      <c r="AT36" s="2312"/>
      <c r="AU36" s="2312"/>
      <c r="AV36" s="2312"/>
      <c r="AW36" s="2312"/>
      <c r="AX36" s="2312" t="s">
        <v>306</v>
      </c>
      <c r="AY36" s="2312"/>
      <c r="AZ36" s="2312"/>
      <c r="BA36" s="2312"/>
      <c r="BB36" s="2312"/>
      <c r="BC36" s="2312"/>
      <c r="BD36" s="2312"/>
      <c r="BE36" s="2312" t="s">
        <v>306</v>
      </c>
      <c r="BF36" s="2312"/>
      <c r="BG36" s="2312"/>
      <c r="BH36" s="2312"/>
      <c r="BI36" s="2312"/>
      <c r="BJ36" s="2312"/>
      <c r="BK36" s="2312"/>
      <c r="BL36" s="2312" t="s">
        <v>306</v>
      </c>
      <c r="BM36" s="2312"/>
      <c r="BN36" s="2312"/>
      <c r="BO36" s="2312"/>
      <c r="BP36" s="2312"/>
      <c r="BQ36" s="2312"/>
      <c r="BR36" s="2312"/>
      <c r="BS36" s="2127"/>
      <c r="BT36" s="2127"/>
      <c r="BZ36" s="1155"/>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399" t="s">
        <v>433</v>
      </c>
      <c r="AK37" s="2400"/>
      <c r="AL37" s="2400"/>
      <c r="AM37" s="2400"/>
      <c r="AN37" s="2400"/>
      <c r="AO37" s="2401"/>
      <c r="AP37" s="2277" t="s">
        <v>434</v>
      </c>
      <c r="AQ37" s="2399" t="s">
        <v>433</v>
      </c>
      <c r="AR37" s="2400"/>
      <c r="AS37" s="2400"/>
      <c r="AT37" s="2400"/>
      <c r="AU37" s="2400"/>
      <c r="AV37" s="2401"/>
      <c r="AW37" s="2277" t="s">
        <v>434</v>
      </c>
      <c r="AX37" s="2399" t="s">
        <v>433</v>
      </c>
      <c r="AY37" s="2400"/>
      <c r="AZ37" s="2400"/>
      <c r="BA37" s="2400"/>
      <c r="BB37" s="2400"/>
      <c r="BC37" s="2401"/>
      <c r="BD37" s="2277" t="s">
        <v>434</v>
      </c>
      <c r="BE37" s="2399" t="s">
        <v>433</v>
      </c>
      <c r="BF37" s="2400"/>
      <c r="BG37" s="2400"/>
      <c r="BH37" s="2400"/>
      <c r="BI37" s="2400"/>
      <c r="BJ37" s="2401"/>
      <c r="BK37" s="2277" t="s">
        <v>434</v>
      </c>
      <c r="BL37" s="2399" t="s">
        <v>433</v>
      </c>
      <c r="BM37" s="2400"/>
      <c r="BN37" s="2400"/>
      <c r="BO37" s="2400"/>
      <c r="BP37" s="2400"/>
      <c r="BQ37" s="2401"/>
      <c r="BR37" s="2277" t="s">
        <v>434</v>
      </c>
      <c r="BS37" s="2280" t="s">
        <v>436</v>
      </c>
      <c r="BT37" s="2127"/>
      <c r="BZ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60" t="s">
        <v>493</v>
      </c>
      <c r="AK38" s="2262" t="s">
        <v>439</v>
      </c>
      <c r="AL38" s="2263"/>
      <c r="AM38" s="2262" t="s">
        <v>440</v>
      </c>
      <c r="AN38" s="2269"/>
      <c r="AO38" s="2263"/>
      <c r="AP38" s="2278"/>
      <c r="AQ38" s="2260" t="s">
        <v>493</v>
      </c>
      <c r="AR38" s="2262" t="s">
        <v>439</v>
      </c>
      <c r="AS38" s="2263"/>
      <c r="AT38" s="2262" t="s">
        <v>440</v>
      </c>
      <c r="AU38" s="2269"/>
      <c r="AV38" s="2263"/>
      <c r="AW38" s="2278"/>
      <c r="AX38" s="2260" t="s">
        <v>493</v>
      </c>
      <c r="AY38" s="2262" t="s">
        <v>439</v>
      </c>
      <c r="AZ38" s="2263"/>
      <c r="BA38" s="2262" t="s">
        <v>440</v>
      </c>
      <c r="BB38" s="2269"/>
      <c r="BC38" s="2263"/>
      <c r="BD38" s="2278"/>
      <c r="BE38" s="2260" t="s">
        <v>493</v>
      </c>
      <c r="BF38" s="2262" t="s">
        <v>439</v>
      </c>
      <c r="BG38" s="2263"/>
      <c r="BH38" s="2262" t="s">
        <v>440</v>
      </c>
      <c r="BI38" s="2269"/>
      <c r="BJ38" s="2263"/>
      <c r="BK38" s="2278"/>
      <c r="BL38" s="2260" t="s">
        <v>493</v>
      </c>
      <c r="BM38" s="2262" t="s">
        <v>439</v>
      </c>
      <c r="BN38" s="2263"/>
      <c r="BO38" s="2262" t="s">
        <v>440</v>
      </c>
      <c r="BP38" s="2269"/>
      <c r="BQ38" s="2263"/>
      <c r="BR38" s="2278"/>
      <c r="BS38" s="2281"/>
      <c r="BT38" s="2127"/>
      <c r="BZ38" s="1155">
        <v>34</v>
      </c>
    </row>
    <row customHeight="1" ht="35.699999999999996">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60" t="s">
        <v>496</v>
      </c>
      <c r="AK39" s="2577" t="s">
        <v>497</v>
      </c>
      <c r="AL39" s="2577" t="s">
        <v>498</v>
      </c>
      <c r="AM39" s="2577" t="s">
        <v>450</v>
      </c>
      <c r="AN39" s="2270" t="s">
        <v>451</v>
      </c>
      <c r="AO39" s="2271"/>
      <c r="AP39" s="2279"/>
      <c r="AQ39" s="2260" t="s">
        <v>496</v>
      </c>
      <c r="AR39" s="2577" t="s">
        <v>497</v>
      </c>
      <c r="AS39" s="2577" t="s">
        <v>498</v>
      </c>
      <c r="AT39" s="2577" t="s">
        <v>450</v>
      </c>
      <c r="AU39" s="2270" t="s">
        <v>451</v>
      </c>
      <c r="AV39" s="2271"/>
      <c r="AW39" s="2279"/>
      <c r="AX39" s="2260" t="s">
        <v>496</v>
      </c>
      <c r="AY39" s="2577" t="s">
        <v>497</v>
      </c>
      <c r="AZ39" s="2577" t="s">
        <v>498</v>
      </c>
      <c r="BA39" s="2577" t="s">
        <v>450</v>
      </c>
      <c r="BB39" s="2270" t="s">
        <v>451</v>
      </c>
      <c r="BC39" s="2271"/>
      <c r="BD39" s="2279"/>
      <c r="BE39" s="2260" t="s">
        <v>496</v>
      </c>
      <c r="BF39" s="2577" t="s">
        <v>497</v>
      </c>
      <c r="BG39" s="2577" t="s">
        <v>498</v>
      </c>
      <c r="BH39" s="2577" t="s">
        <v>450</v>
      </c>
      <c r="BI39" s="2270" t="s">
        <v>451</v>
      </c>
      <c r="BJ39" s="2271"/>
      <c r="BK39" s="2279"/>
      <c r="BL39" s="2260" t="s">
        <v>496</v>
      </c>
      <c r="BM39" s="2577" t="s">
        <v>497</v>
      </c>
      <c r="BN39" s="2577" t="s">
        <v>498</v>
      </c>
      <c r="BO39" s="2577" t="s">
        <v>450</v>
      </c>
      <c r="BP39" s="2270" t="s">
        <v>451</v>
      </c>
      <c r="BQ39" s="2271"/>
      <c r="BR39" s="2279"/>
      <c r="BS39" s="2282"/>
      <c r="BT39" s="2127"/>
      <c r="BZ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1245">
        <f>OFFSET(BS40,0,-1)</f>
        <v>44</v>
      </c>
      <c r="BT40" s="1353">
        <f>OFFSET(BT40,0,-1)+1</f>
        <v>45</v>
      </c>
      <c r="BU40" s="511"/>
      <c r="BV40" s="511"/>
      <c r="BW40" s="511"/>
      <c r="BX40" s="511"/>
      <c r="BY40" s="511"/>
      <c r="BZ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126</v>
      </c>
      <c r="U41" s="300"/>
      <c r="V41" s="2242"/>
      <c r="W41" s="2243"/>
      <c r="X41" s="2243"/>
      <c r="Y41" s="2243"/>
      <c r="Z41" s="2243"/>
      <c r="AA41" s="2243"/>
      <c r="AB41" s="2244"/>
      <c r="AC41" s="2242" t="str">
        <f>INDEX(PT_DIFFERENTIATION_NTAR,MATCH(A41,PT_DIFFERENTIATION_NTAR_ID,0))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4"/>
      <c r="BT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0"/>
      <c r="BW41" s="500" t="str">
        <f>IF(T41="","",T41)</f>
        <v>Наименование тарифа</v>
      </c>
      <c r="BX41" s="500"/>
      <c r="BY41" s="500"/>
      <c r="BZ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403</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4"/>
      <c r="BT42" s="1258" t="s">
        <v>404</v>
      </c>
      <c r="BV42" s="500"/>
      <c r="BW42" s="500" t="str">
        <f>IF(T42="","",T42)</f>
        <v>Территория действия тарифа</v>
      </c>
      <c r="BX42" s="500"/>
      <c r="BY42" s="500"/>
      <c r="BZ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484</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4"/>
      <c r="BT43" s="1258" t="s">
        <v>485</v>
      </c>
      <c r="BV43" s="500"/>
      <c r="BW43" s="500" t="str">
        <f>IF(T43="","",T43)</f>
        <v>Наименование централизованной системы холодного водоснабжения</v>
      </c>
      <c r="BX43" s="500"/>
      <c r="BY43" s="500"/>
      <c r="BZ43" s="1155">
        <v>23</v>
      </c>
    </row>
    <row customHeight="1" ht="24">
      <c r="A44" s="1363" t="s">
        <v>229</v>
      </c>
      <c r="B44" s="1363" t="s">
        <v>230</v>
      </c>
      <c r="C44" s="1363" t="s">
        <v>231</v>
      </c>
      <c r="D44" s="1363" t="s">
        <v>499</v>
      </c>
      <c r="E44" s="2259"/>
      <c r="F44" s="2259"/>
      <c r="G44" s="2259"/>
      <c r="H44" s="2259"/>
      <c r="I44" s="2256" t="str">
        <f>S43&amp;".1"</f>
        <v>1.1.1.1</v>
      </c>
      <c r="J44" s="1363"/>
      <c r="K44" s="1363"/>
      <c r="L44" s="1364"/>
      <c r="P44" s="2257">
        <v>1</v>
      </c>
      <c r="Q44" s="1354"/>
      <c r="R44" s="356"/>
      <c r="S44" s="1358" t="str">
        <f>$I44</f>
        <v>1.1.1.1</v>
      </c>
      <c r="T44" s="285" t="s">
        <v>486</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5"/>
      <c r="BT44" s="1258" t="s">
        <v>487</v>
      </c>
      <c r="BV44" s="500"/>
      <c r="BW44" s="500" t="str">
        <f>IF(T44="","",T44)</f>
        <v>Наименование признака дифференциации</v>
      </c>
      <c r="BX44" s="500"/>
      <c r="BY44" s="500"/>
      <c r="BZ44" s="1155">
        <v>23</v>
      </c>
    </row>
    <row customHeight="1" ht="24">
      <c r="A45" s="1363" t="s">
        <v>229</v>
      </c>
      <c r="B45" s="1363" t="s">
        <v>230</v>
      </c>
      <c r="C45" s="1363" t="s">
        <v>231</v>
      </c>
      <c r="D45" s="1363" t="s">
        <v>499</v>
      </c>
      <c r="E45" s="2259"/>
      <c r="F45" s="2259"/>
      <c r="G45" s="2259"/>
      <c r="H45" s="2259"/>
      <c r="I45" s="2286"/>
      <c r="J45" s="2256" t="str">
        <f>I44&amp;".1"</f>
        <v>1.1.1.1.1</v>
      </c>
      <c r="K45" s="1363"/>
      <c r="L45" s="1364" t="s">
        <v>412</v>
      </c>
      <c r="P45" s="2257"/>
      <c r="Q45" s="2257">
        <v>1</v>
      </c>
      <c r="R45" s="357"/>
      <c r="S45" s="1358" t="str">
        <f>$J45</f>
        <v>1.1.1.1.1</v>
      </c>
      <c r="T45" s="286" t="s">
        <v>413</v>
      </c>
      <c r="U45" s="300"/>
      <c r="V45" s="2245"/>
      <c r="W45" s="2246"/>
      <c r="X45" s="2246"/>
      <c r="Y45" s="2246"/>
      <c r="Z45" s="2246"/>
      <c r="AA45" s="2246"/>
      <c r="AB45" s="2247"/>
      <c r="AC45" s="2245" t="s">
        <v>500</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7"/>
      <c r="BT45" s="1307" t="s">
        <v>488</v>
      </c>
      <c r="BV45" s="500"/>
      <c r="BW45" s="500" t="str">
        <f>IF(T45="","",T45)</f>
        <v>Группа потребителей</v>
      </c>
      <c r="BX45" s="500"/>
      <c r="BY45" s="500"/>
      <c r="BZ45" s="1155">
        <v>23</v>
      </c>
    </row>
    <row customHeight="1" ht="24">
      <c r="A46" s="1363" t="s">
        <v>229</v>
      </c>
      <c r="B46" s="1363" t="s">
        <v>230</v>
      </c>
      <c r="C46" s="1363" t="s">
        <v>231</v>
      </c>
      <c r="D46" s="1363" t="s">
        <v>499</v>
      </c>
      <c r="E46" s="2259"/>
      <c r="F46" s="2259"/>
      <c r="G46" s="2259"/>
      <c r="H46" s="2259"/>
      <c r="I46" s="2286"/>
      <c r="J46" s="2286"/>
      <c r="K46" s="2256" t="str">
        <f>J45&amp;".1"</f>
        <v>1.1.1.1.1.1</v>
      </c>
      <c r="L46" s="1364"/>
      <c r="P46" s="2257"/>
      <c r="Q46" s="2257"/>
      <c r="R46" s="357">
        <v>1</v>
      </c>
      <c r="S46" s="1358" t="str">
        <f>$K46</f>
        <v>1.1.1.1.1.1</v>
      </c>
      <c r="T46" s="1437"/>
      <c r="U46" s="300"/>
      <c r="V46" s="751"/>
      <c r="W46" s="751"/>
      <c r="X46" s="1257"/>
      <c r="Y46" s="2602"/>
      <c r="Z46" s="2107" t="s">
        <v>64</v>
      </c>
      <c r="AA46" s="2287"/>
      <c r="AB46" s="2107" t="s">
        <v>64</v>
      </c>
      <c r="AC46" s="751">
        <v>126</v>
      </c>
      <c r="AD46" s="751"/>
      <c r="AE46" s="1257"/>
      <c r="AF46" s="2602">
        <v>45658.57533564815</v>
      </c>
      <c r="AG46" s="2107" t="s">
        <v>64</v>
      </c>
      <c r="AH46" s="2287">
        <v>45838.57543981481</v>
      </c>
      <c r="AI46" s="2107" t="s">
        <v>64</v>
      </c>
      <c r="AJ46" s="751">
        <v>126</v>
      </c>
      <c r="AK46" s="751"/>
      <c r="AL46" s="1257"/>
      <c r="AM46" s="2602">
        <v>45839</v>
      </c>
      <c r="AN46" s="2107" t="s">
        <v>64</v>
      </c>
      <c r="AO46" s="2287">
        <v>46022</v>
      </c>
      <c r="AP46" s="2107" t="s">
        <v>64</v>
      </c>
      <c r="AQ46" s="751">
        <v>75.09</v>
      </c>
      <c r="AR46" s="751"/>
      <c r="AS46" s="1257"/>
      <c r="AT46" s="2602">
        <v>46023</v>
      </c>
      <c r="AU46" s="2107" t="s">
        <v>64</v>
      </c>
      <c r="AV46" s="2287">
        <v>46203</v>
      </c>
      <c r="AW46" s="2107" t="s">
        <v>64</v>
      </c>
      <c r="AX46" s="751">
        <v>75.09</v>
      </c>
      <c r="AY46" s="751"/>
      <c r="AZ46" s="1257"/>
      <c r="BA46" s="2602">
        <v>46204</v>
      </c>
      <c r="BB46" s="2107" t="s">
        <v>64</v>
      </c>
      <c r="BC46" s="2287">
        <v>46387</v>
      </c>
      <c r="BD46" s="2107" t="s">
        <v>64</v>
      </c>
      <c r="BE46" s="751">
        <v>75.09</v>
      </c>
      <c r="BF46" s="751"/>
      <c r="BG46" s="1257"/>
      <c r="BH46" s="2602">
        <v>46388</v>
      </c>
      <c r="BI46" s="2107" t="s">
        <v>64</v>
      </c>
      <c r="BJ46" s="2287">
        <v>46568</v>
      </c>
      <c r="BK46" s="2107" t="s">
        <v>64</v>
      </c>
      <c r="BL46" s="751">
        <v>79.13</v>
      </c>
      <c r="BM46" s="751"/>
      <c r="BN46" s="1257"/>
      <c r="BO46" s="2602">
        <v>46569</v>
      </c>
      <c r="BP46" s="2107" t="s">
        <v>64</v>
      </c>
      <c r="BQ46" s="2287">
        <v>46752</v>
      </c>
      <c r="BR46" s="2107" t="s">
        <v>64</v>
      </c>
      <c r="BS46" s="1438"/>
      <c r="BT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1">
        <f>STRCHECKDATE(V47:BS47)</f>
      </c>
      <c r="BV46" s="500"/>
      <c r="BW46" s="500" t="str">
        <f>IF(T46="","",T46)</f>
        <v/>
      </c>
      <c r="BX46" s="500"/>
      <c r="BY46" s="500"/>
      <c r="BZ46" s="1155">
        <v>23</v>
      </c>
    </row>
    <row customHeight="1" ht="0">
      <c r="A47" s="1363" t="s">
        <v>229</v>
      </c>
      <c r="B47" s="1363" t="s">
        <v>230</v>
      </c>
      <c r="C47" s="1363" t="s">
        <v>231</v>
      </c>
      <c r="D47" s="1363" t="s">
        <v>499</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45658.57533564815-45838.57543981481</v>
      </c>
      <c r="AF47" s="2266"/>
      <c r="AG47" s="2107"/>
      <c r="AH47" s="2288"/>
      <c r="AI47" s="2107"/>
      <c r="AJ47" s="325"/>
      <c r="AK47" s="325"/>
      <c r="AL47" s="328" t="str">
        <f>AM46&amp;"-"&amp;AO46</f>
        <v>45839-46022</v>
      </c>
      <c r="AM47" s="2309"/>
      <c r="AN47" s="2107"/>
      <c r="AO47" s="2288"/>
      <c r="AP47" s="2107"/>
      <c r="AQ47" s="325"/>
      <c r="AR47" s="325"/>
      <c r="AS47" s="328" t="str">
        <f>AT46&amp;"-"&amp;AV46</f>
        <v>46023-46203</v>
      </c>
      <c r="AT47" s="2309"/>
      <c r="AU47" s="2107"/>
      <c r="AV47" s="2288"/>
      <c r="AW47" s="2107"/>
      <c r="AX47" s="325"/>
      <c r="AY47" s="325"/>
      <c r="AZ47" s="328" t="str">
        <f>BA46&amp;"-"&amp;BC46</f>
        <v>46204-46387</v>
      </c>
      <c r="BA47" s="2309"/>
      <c r="BB47" s="2107"/>
      <c r="BC47" s="2288"/>
      <c r="BD47" s="2107"/>
      <c r="BE47" s="325"/>
      <c r="BF47" s="325"/>
      <c r="BG47" s="328" t="str">
        <f>BH46&amp;"-"&amp;BJ46</f>
        <v>46388-46568</v>
      </c>
      <c r="BH47" s="2309"/>
      <c r="BI47" s="2107"/>
      <c r="BJ47" s="2288"/>
      <c r="BK47" s="2107"/>
      <c r="BL47" s="325"/>
      <c r="BM47" s="325"/>
      <c r="BN47" s="328" t="str">
        <f>BO46&amp;"-"&amp;BQ46</f>
        <v>46569-46752</v>
      </c>
      <c r="BO47" s="2309"/>
      <c r="BP47" s="2107"/>
      <c r="BQ47" s="2288"/>
      <c r="BR47" s="2107"/>
      <c r="BS47" s="1439"/>
      <c r="BT47" s="2349"/>
      <c r="BV47" s="500"/>
      <c r="BW47" s="500" t="str">
        <f>IF(T47="","",T47)</f>
        <v/>
      </c>
      <c r="BX47" s="500"/>
      <c r="BY47" s="500"/>
      <c r="BZ47" s="1155">
        <v>0</v>
      </c>
    </row>
    <row customHeight="1" ht="21">
      <c r="A48" s="1363" t="s">
        <v>229</v>
      </c>
      <c r="B48" s="1363" t="s">
        <v>230</v>
      </c>
      <c r="C48" s="1363" t="s">
        <v>231</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2775"/>
      <c r="AK48" s="2776"/>
      <c r="AL48" s="2777"/>
      <c r="AM48" s="2778"/>
      <c r="AN48" s="2779"/>
      <c r="AO48" s="2780"/>
      <c r="AP48" s="2781"/>
      <c r="AQ48" s="2782"/>
      <c r="AR48" s="2783"/>
      <c r="AS48" s="2784"/>
      <c r="AT48" s="2785"/>
      <c r="AU48" s="2786"/>
      <c r="AV48" s="2787"/>
      <c r="AW48" s="2788"/>
      <c r="AX48" s="2789"/>
      <c r="AY48" s="2790"/>
      <c r="AZ48" s="2791"/>
      <c r="BA48" s="2792"/>
      <c r="BB48" s="2793"/>
      <c r="BC48" s="2794"/>
      <c r="BD48" s="2795"/>
      <c r="BE48" s="2796"/>
      <c r="BF48" s="2797"/>
      <c r="BG48" s="2798"/>
      <c r="BH48" s="2799"/>
      <c r="BI48" s="2800"/>
      <c r="BJ48" s="2801"/>
      <c r="BK48" s="2802"/>
      <c r="BL48" s="2803"/>
      <c r="BM48" s="2804"/>
      <c r="BN48" s="2805"/>
      <c r="BO48" s="2806"/>
      <c r="BP48" s="2807"/>
      <c r="BQ48" s="2808"/>
      <c r="BR48" s="2809"/>
      <c r="BS48" s="367"/>
      <c r="BT48" s="1258" t="s">
        <v>490</v>
      </c>
      <c r="BV48" s="500"/>
      <c r="BW48" s="500" t="str">
        <f>IF(T48="","",T48)</f>
        <v>Добавить значение признака дифференциации</v>
      </c>
      <c r="BX48" s="500"/>
      <c r="BY48" s="500"/>
      <c r="BZ48" s="1155">
        <v>20</v>
      </c>
    </row>
    <row s="1850" customFormat="1" customHeight="1" ht="23.25">
      <c r="A49" s="1363"/>
      <c r="B49" s="1363"/>
      <c r="C49" s="1363"/>
      <c r="D49" s="1363"/>
      <c r="E49" s="2259"/>
      <c r="F49" s="2259"/>
      <c r="G49" s="2259"/>
      <c r="H49" s="2259"/>
      <c r="I49" s="2286"/>
      <c r="J49" s="2256" t="str">
        <f>I44&amp;".2"</f>
        <v>1.1.1.1.2</v>
      </c>
      <c r="K49" s="1363"/>
      <c r="L49" s="1369" t="s">
        <v>412</v>
      </c>
      <c r="M49" s="1776"/>
      <c r="N49" s="1776"/>
      <c r="O49" s="1776"/>
      <c r="P49" s="2374"/>
      <c r="Q49" s="683" t="s">
        <v>492</v>
      </c>
      <c r="R49" s="357"/>
      <c r="S49" s="2273" t="str">
        <f>$J49</f>
        <v>1.1.1.1.2</v>
      </c>
      <c r="T49" s="286" t="s">
        <v>413</v>
      </c>
      <c r="U49" s="300"/>
      <c r="V49" s="2245"/>
      <c r="W49" s="2246"/>
      <c r="X49" s="2246"/>
      <c r="Y49" s="2246"/>
      <c r="Z49" s="2246"/>
      <c r="AA49" s="2246"/>
      <c r="AB49" s="2247"/>
      <c r="AC49" s="2245" t="s">
        <v>501</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7"/>
      <c r="BT49" s="1307" t="s">
        <v>488</v>
      </c>
      <c r="BU49" s="1642"/>
      <c r="BV49" s="1624"/>
      <c r="BW49" s="1624" t="str">
        <f>IF(T49="","",T49)</f>
        <v>Группа потребителей</v>
      </c>
      <c r="BX49" s="1624"/>
      <c r="BY49" s="1624"/>
      <c r="BZ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c r="U50" s="300"/>
      <c r="V50" s="751"/>
      <c r="W50" s="751"/>
      <c r="X50" s="1257"/>
      <c r="Y50" s="2602"/>
      <c r="Z50" s="2107" t="s">
        <v>64</v>
      </c>
      <c r="AA50" s="2602"/>
      <c r="AB50" s="2107" t="s">
        <v>64</v>
      </c>
      <c r="AC50" s="751">
        <v>151.2</v>
      </c>
      <c r="AD50" s="751"/>
      <c r="AE50" s="1257"/>
      <c r="AF50" s="2602">
        <v>45658</v>
      </c>
      <c r="AG50" s="2107" t="s">
        <v>64</v>
      </c>
      <c r="AH50" s="2287">
        <v>45838</v>
      </c>
      <c r="AI50" s="2107" t="s">
        <v>64</v>
      </c>
      <c r="AJ50" s="751">
        <v>151.2</v>
      </c>
      <c r="AK50" s="751"/>
      <c r="AL50" s="1257"/>
      <c r="AM50" s="2602">
        <v>45839</v>
      </c>
      <c r="AN50" s="2107" t="s">
        <v>64</v>
      </c>
      <c r="AO50" s="2602">
        <v>46022</v>
      </c>
      <c r="AP50" s="2107" t="s">
        <v>64</v>
      </c>
      <c r="AQ50" s="751">
        <v>90.11</v>
      </c>
      <c r="AR50" s="751"/>
      <c r="AS50" s="1257"/>
      <c r="AT50" s="2602">
        <v>46023</v>
      </c>
      <c r="AU50" s="2107" t="s">
        <v>64</v>
      </c>
      <c r="AV50" s="2602">
        <v>46203</v>
      </c>
      <c r="AW50" s="2107" t="s">
        <v>64</v>
      </c>
      <c r="AX50" s="751">
        <v>90.11</v>
      </c>
      <c r="AY50" s="751"/>
      <c r="AZ50" s="1257"/>
      <c r="BA50" s="2602">
        <v>46204</v>
      </c>
      <c r="BB50" s="2107" t="s">
        <v>64</v>
      </c>
      <c r="BC50" s="2602">
        <v>46387</v>
      </c>
      <c r="BD50" s="2107" t="s">
        <v>64</v>
      </c>
      <c r="BE50" s="751">
        <v>90.11</v>
      </c>
      <c r="BF50" s="751"/>
      <c r="BG50" s="1257"/>
      <c r="BH50" s="2602">
        <v>46388</v>
      </c>
      <c r="BI50" s="2107" t="s">
        <v>64</v>
      </c>
      <c r="BJ50" s="2602">
        <v>46568</v>
      </c>
      <c r="BK50" s="2107" t="s">
        <v>64</v>
      </c>
      <c r="BL50" s="751">
        <v>94.96</v>
      </c>
      <c r="BM50" s="751"/>
      <c r="BN50" s="1257"/>
      <c r="BO50" s="2602">
        <v>46569</v>
      </c>
      <c r="BP50" s="2107" t="s">
        <v>64</v>
      </c>
      <c r="BQ50" s="2602">
        <v>46752</v>
      </c>
      <c r="BR50" s="2107" t="s">
        <v>64</v>
      </c>
      <c r="BS50" s="1438"/>
      <c r="BT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1642">
        <f>STRCHECKDATE(V51:BS51)</f>
      </c>
      <c r="BV50" s="1624"/>
      <c r="BW50" s="1624" t="str">
        <f>IF(T50="","",T50)</f>
        <v/>
      </c>
      <c r="BX50" s="1624"/>
      <c r="BY50" s="1624"/>
      <c r="BZ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45658-45838</v>
      </c>
      <c r="AF51" s="2309"/>
      <c r="AG51" s="2107"/>
      <c r="AH51" s="2288"/>
      <c r="AI51" s="2107"/>
      <c r="AJ51" s="325"/>
      <c r="AK51" s="325"/>
      <c r="AL51" s="328" t="str">
        <f>AM50&amp;"-"&amp;AO50</f>
        <v>45839-46022</v>
      </c>
      <c r="AM51" s="2309"/>
      <c r="AN51" s="2107"/>
      <c r="AO51" s="2309"/>
      <c r="AP51" s="2107"/>
      <c r="AQ51" s="325"/>
      <c r="AR51" s="325"/>
      <c r="AS51" s="328" t="str">
        <f>AT50&amp;"-"&amp;AV50</f>
        <v>46023-46203</v>
      </c>
      <c r="AT51" s="2309"/>
      <c r="AU51" s="2107"/>
      <c r="AV51" s="2309"/>
      <c r="AW51" s="2107"/>
      <c r="AX51" s="325"/>
      <c r="AY51" s="325"/>
      <c r="AZ51" s="328" t="str">
        <f>BA50&amp;"-"&amp;BC50</f>
        <v>46204-46387</v>
      </c>
      <c r="BA51" s="2309"/>
      <c r="BB51" s="2107"/>
      <c r="BC51" s="2309"/>
      <c r="BD51" s="2107"/>
      <c r="BE51" s="325"/>
      <c r="BF51" s="325"/>
      <c r="BG51" s="328" t="str">
        <f>BH50&amp;"-"&amp;BJ50</f>
        <v>46388-46568</v>
      </c>
      <c r="BH51" s="2309"/>
      <c r="BI51" s="2107"/>
      <c r="BJ51" s="2309"/>
      <c r="BK51" s="2107"/>
      <c r="BL51" s="325"/>
      <c r="BM51" s="325"/>
      <c r="BN51" s="328" t="str">
        <f>BO50&amp;"-"&amp;BQ50</f>
        <v>46569-46752</v>
      </c>
      <c r="BO51" s="2309"/>
      <c r="BP51" s="2107"/>
      <c r="BQ51" s="2309"/>
      <c r="BR51" s="2107"/>
      <c r="BS51" s="1439"/>
      <c r="BT51" s="2349"/>
      <c r="BU51" s="1642"/>
      <c r="BV51" s="1624"/>
      <c r="BW51" s="1624" t="str">
        <f>IF(T51="","",T51)</f>
        <v/>
      </c>
      <c r="BX51" s="1624"/>
      <c r="BY51" s="1624"/>
      <c r="BZ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810"/>
      <c r="T52" s="2811" t="s">
        <v>489</v>
      </c>
      <c r="U52" s="2812"/>
      <c r="V52" s="2813"/>
      <c r="W52" s="2814"/>
      <c r="X52" s="2815"/>
      <c r="Y52" s="2816"/>
      <c r="Z52" s="2817"/>
      <c r="AA52" s="2818"/>
      <c r="AB52" s="2819"/>
      <c r="AC52" s="2820"/>
      <c r="AD52" s="2821"/>
      <c r="AE52" s="2822"/>
      <c r="AF52" s="2823"/>
      <c r="AG52" s="2824"/>
      <c r="AH52" s="2825"/>
      <c r="AI52" s="2826"/>
      <c r="AJ52" s="2827"/>
      <c r="AK52" s="2828"/>
      <c r="AL52" s="2829"/>
      <c r="AM52" s="2830"/>
      <c r="AN52" s="2831"/>
      <c r="AO52" s="2832"/>
      <c r="AP52" s="2833"/>
      <c r="AQ52" s="2834"/>
      <c r="AR52" s="2835"/>
      <c r="AS52" s="2836"/>
      <c r="AT52" s="2837"/>
      <c r="AU52" s="2838"/>
      <c r="AV52" s="2839"/>
      <c r="AW52" s="2840"/>
      <c r="AX52" s="2841"/>
      <c r="AY52" s="2842"/>
      <c r="AZ52" s="2843"/>
      <c r="BA52" s="2844"/>
      <c r="BB52" s="2845"/>
      <c r="BC52" s="2846"/>
      <c r="BD52" s="2847"/>
      <c r="BE52" s="2848"/>
      <c r="BF52" s="2849"/>
      <c r="BG52" s="2850"/>
      <c r="BH52" s="2851"/>
      <c r="BI52" s="2852"/>
      <c r="BJ52" s="2853"/>
      <c r="BK52" s="2854"/>
      <c r="BL52" s="2855"/>
      <c r="BM52" s="2856"/>
      <c r="BN52" s="2857"/>
      <c r="BO52" s="2858"/>
      <c r="BP52" s="2859"/>
      <c r="BQ52" s="2860"/>
      <c r="BR52" s="2861"/>
      <c r="BS52" s="2862"/>
      <c r="BT52" s="1258" t="s">
        <v>490</v>
      </c>
      <c r="BU52" s="1642"/>
      <c r="BV52" s="1624"/>
      <c r="BW52" s="1624" t="str">
        <f>IF(T52="","",T52)</f>
        <v>Добавить значение признака дифференциации</v>
      </c>
      <c r="BX52" s="1624"/>
      <c r="BY52" s="1624"/>
      <c r="BZ52" s="1635">
        <v>0</v>
      </c>
    </row>
    <row customHeight="1" ht="22.049999999999997">
      <c r="A53" s="1363" t="s">
        <v>229</v>
      </c>
      <c r="B53" s="1363" t="s">
        <v>230</v>
      </c>
      <c r="C53" s="1363" t="s">
        <v>231</v>
      </c>
      <c r="D53" s="1363" t="s">
        <v>499</v>
      </c>
      <c r="E53" s="2259"/>
      <c r="F53" s="2259"/>
      <c r="G53" s="2259"/>
      <c r="H53" s="2259"/>
      <c r="I53" s="2256"/>
      <c r="J53" s="1363"/>
      <c r="K53" s="1363"/>
      <c r="L53" s="1364"/>
      <c r="P53" s="2257"/>
      <c r="Q53" s="1354"/>
      <c r="R53" s="356"/>
      <c r="S53" s="1278"/>
      <c r="T53" s="365" t="s">
        <v>418</v>
      </c>
      <c r="U53" s="367"/>
      <c r="V53" s="367"/>
      <c r="W53" s="367"/>
      <c r="X53" s="367"/>
      <c r="Y53" s="367"/>
      <c r="Z53" s="367"/>
      <c r="AA53" s="367"/>
      <c r="AB53" s="366"/>
      <c r="AC53" s="367"/>
      <c r="AD53" s="367"/>
      <c r="AE53" s="367"/>
      <c r="AF53" s="367"/>
      <c r="AG53" s="367"/>
      <c r="AH53" s="367"/>
      <c r="AI53" s="366"/>
      <c r="AJ53" s="2863"/>
      <c r="AK53" s="2864"/>
      <c r="AL53" s="2865"/>
      <c r="AM53" s="2866"/>
      <c r="AN53" s="2867"/>
      <c r="AO53" s="2868"/>
      <c r="AP53" s="2869"/>
      <c r="AQ53" s="2870"/>
      <c r="AR53" s="2871"/>
      <c r="AS53" s="2872"/>
      <c r="AT53" s="2873"/>
      <c r="AU53" s="2874"/>
      <c r="AV53" s="2875"/>
      <c r="AW53" s="2876"/>
      <c r="AX53" s="2877"/>
      <c r="AY53" s="2878"/>
      <c r="AZ53" s="2879"/>
      <c r="BA53" s="2880"/>
      <c r="BB53" s="2881"/>
      <c r="BC53" s="2882"/>
      <c r="BD53" s="2883"/>
      <c r="BE53" s="2884"/>
      <c r="BF53" s="2885"/>
      <c r="BG53" s="2886"/>
      <c r="BH53" s="2887"/>
      <c r="BI53" s="2888"/>
      <c r="BJ53" s="2889"/>
      <c r="BK53" s="2890"/>
      <c r="BL53" s="2891"/>
      <c r="BM53" s="2892"/>
      <c r="BN53" s="2893"/>
      <c r="BO53" s="2894"/>
      <c r="BP53" s="2895"/>
      <c r="BQ53" s="2896"/>
      <c r="BR53" s="2897"/>
      <c r="BS53" s="367"/>
      <c r="BT53" s="1440"/>
      <c r="BV53" s="500"/>
      <c r="BW53" s="500" t="str">
        <f>IF(T53="","",T53)</f>
        <v>Добавить группу потребителей</v>
      </c>
      <c r="BX53" s="500"/>
      <c r="BY53" s="500"/>
      <c r="BZ53" s="1155">
        <v>21</v>
      </c>
    </row>
    <row customHeight="1" ht="22.049999999999997">
      <c r="A54" s="1363" t="s">
        <v>229</v>
      </c>
      <c r="B54" s="1363" t="s">
        <v>230</v>
      </c>
      <c r="C54" s="1363" t="s">
        <v>231</v>
      </c>
      <c r="D54" s="1363" t="s">
        <v>499</v>
      </c>
      <c r="E54" s="2259"/>
      <c r="F54" s="2259"/>
      <c r="G54" s="2259"/>
      <c r="H54" s="2258"/>
      <c r="I54" s="1363"/>
      <c r="J54" s="1363"/>
      <c r="K54" s="1363"/>
      <c r="L54" s="1364"/>
      <c r="M54" s="1365"/>
      <c r="N54" s="1365"/>
      <c r="O54" s="537"/>
      <c r="P54" s="360"/>
      <c r="Q54" s="375"/>
      <c r="R54" s="355"/>
      <c r="S54" s="1278"/>
      <c r="T54" s="372" t="s">
        <v>491</v>
      </c>
      <c r="U54" s="367"/>
      <c r="V54" s="367"/>
      <c r="W54" s="367"/>
      <c r="X54" s="367"/>
      <c r="Y54" s="367"/>
      <c r="Z54" s="367"/>
      <c r="AA54" s="367"/>
      <c r="AB54" s="366"/>
      <c r="AC54" s="367"/>
      <c r="AD54" s="367"/>
      <c r="AE54" s="367"/>
      <c r="AF54" s="367"/>
      <c r="AG54" s="367"/>
      <c r="AH54" s="367"/>
      <c r="AI54" s="366"/>
      <c r="AJ54" s="2898"/>
      <c r="AK54" s="2899"/>
      <c r="AL54" s="2900"/>
      <c r="AM54" s="2901"/>
      <c r="AN54" s="2902"/>
      <c r="AO54" s="2903"/>
      <c r="AP54" s="2904"/>
      <c r="AQ54" s="2905"/>
      <c r="AR54" s="2906"/>
      <c r="AS54" s="2907"/>
      <c r="AT54" s="2908"/>
      <c r="AU54" s="2909"/>
      <c r="AV54" s="2910"/>
      <c r="AW54" s="2911"/>
      <c r="AX54" s="2912"/>
      <c r="AY54" s="2913"/>
      <c r="AZ54" s="2914"/>
      <c r="BA54" s="2915"/>
      <c r="BB54" s="2916"/>
      <c r="BC54" s="2917"/>
      <c r="BD54" s="2918"/>
      <c r="BE54" s="2919"/>
      <c r="BF54" s="2920"/>
      <c r="BG54" s="2921"/>
      <c r="BH54" s="2922"/>
      <c r="BI54" s="2923"/>
      <c r="BJ54" s="2924"/>
      <c r="BK54" s="2925"/>
      <c r="BL54" s="2926"/>
      <c r="BM54" s="2927"/>
      <c r="BN54" s="2928"/>
      <c r="BO54" s="2929"/>
      <c r="BP54" s="2930"/>
      <c r="BQ54" s="2931"/>
      <c r="BR54" s="2932"/>
      <c r="BS54" s="367"/>
      <c r="BT54" s="303"/>
      <c r="BV54" s="500"/>
      <c r="BW54" s="500" t="str">
        <f>IF(T54="","",T54)</f>
        <v>Добавить наименование признака дифференциации</v>
      </c>
      <c r="BX54" s="500"/>
      <c r="BY54" s="500"/>
      <c r="BZ54" s="1155">
        <v>21</v>
      </c>
    </row>
    <row s="1642" customFormat="1" customHeight="1" ht="0">
      <c r="A55" s="1343" t="s">
        <v>229</v>
      </c>
      <c r="B55" s="1343" t="s">
        <v>230</v>
      </c>
      <c r="C55" s="1314"/>
      <c r="D55" s="1314"/>
      <c r="E55" s="2259"/>
      <c r="F55" s="2258"/>
      <c r="G55" s="1314"/>
      <c r="H55" s="1314"/>
      <c r="I55" s="1314"/>
      <c r="J55" s="1314"/>
      <c r="K55" s="1314"/>
      <c r="L55" s="1426"/>
      <c r="M55" s="1321"/>
      <c r="N55" s="1321"/>
      <c r="P55" s="1316"/>
      <c r="Q55" s="1317"/>
      <c r="R55" s="1316"/>
      <c r="S55" s="1322"/>
      <c r="T55" s="1325" t="s">
        <v>232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V55" s="789"/>
      <c r="BW55" s="789" t="str">
        <f>IF(T55="","",T55)</f>
        <v>Добавить централизованную систему для дифференциации</v>
      </c>
      <c r="BX55" s="789"/>
      <c r="BY55" s="789"/>
      <c r="BZ55" s="518">
        <v>0</v>
      </c>
    </row>
    <row s="1642" customFormat="1" customHeight="1" ht="0">
      <c r="A56" s="1343" t="s">
        <v>229</v>
      </c>
      <c r="B56" s="1343"/>
      <c r="C56" s="1343"/>
      <c r="D56" s="1343"/>
      <c r="E56" s="2258"/>
      <c r="F56" s="1343"/>
      <c r="G56" s="1343"/>
      <c r="H56" s="1343"/>
      <c r="I56" s="1343"/>
      <c r="J56" s="1343"/>
      <c r="K56" s="1343"/>
      <c r="L56" s="1346"/>
      <c r="M56" s="1321"/>
      <c r="N56" s="1321"/>
      <c r="O56" s="518"/>
      <c r="P56" s="380"/>
      <c r="Q56" s="1344"/>
      <c r="R56" s="380"/>
      <c r="S56" s="1322"/>
      <c r="T56" s="1325" t="s">
        <v>233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V56" s="500"/>
      <c r="BW56" s="500" t="str">
        <f>IF(T56="","",T56)</f>
        <v>Добавить территорию для дифференциации</v>
      </c>
      <c r="BX56" s="500"/>
      <c r="BY56" s="500"/>
      <c r="BZ56" s="511">
        <v>0</v>
      </c>
    </row>
    <row s="1642" customFormat="1" customHeight="1" ht="0">
      <c r="A57" s="1314"/>
      <c r="B57" s="1314"/>
      <c r="C57" s="1314"/>
      <c r="D57" s="1314"/>
      <c r="E57" s="1343"/>
      <c r="F57" s="1314"/>
      <c r="G57" s="1314"/>
      <c r="H57" s="1314"/>
      <c r="I57" s="1314"/>
      <c r="J57" s="1314"/>
      <c r="K57" s="1314"/>
      <c r="L57" s="1426"/>
      <c r="M57" s="1321"/>
      <c r="N57" s="1321"/>
      <c r="P57" s="1316"/>
      <c r="Q57" s="1317"/>
      <c r="R57" s="1316"/>
      <c r="S57" s="1322"/>
      <c r="T57" s="1325" t="s">
        <v>234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V57" s="789"/>
      <c r="BW57" s="789" t="str">
        <f>IF(T57="","",T57)</f>
        <v>Добавить наименование тарифа</v>
      </c>
      <c r="BX57" s="789"/>
      <c r="BY57" s="789"/>
      <c r="BZ57" s="518">
        <v>0</v>
      </c>
    </row>
    <row customHeight="1" ht="11.549999999999999">
      <c r="M58" s="1160"/>
      <c r="N58" s="1160"/>
      <c r="O58" s="537"/>
      <c r="P58" s="1155"/>
      <c r="Q58" s="1155"/>
      <c r="R58" s="1155"/>
      <c r="S58" s="1155"/>
      <c r="AJ58" s="1635"/>
      <c r="AK58" s="163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U58" s="1155"/>
      <c r="BV58" s="1155"/>
      <c r="BW58" s="1155"/>
      <c r="BX58" s="1155"/>
      <c r="BY58" s="1155"/>
      <c r="BZ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385"/>
      <c r="AK59" s="23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285"/>
      <c r="BT59" s="2285"/>
      <c r="BZ59" s="1155">
        <v>14</v>
      </c>
    </row>
    <row customHeight="1" ht="14.699999999999998">
      <c r="O60" s="537"/>
      <c r="AJ60" s="1635"/>
      <c r="AK60" s="1635"/>
      <c r="AL60" s="1635"/>
      <c r="AM60" s="1635"/>
      <c r="AN60" s="1635"/>
      <c r="AO60" s="1635"/>
      <c r="AP60" s="1635"/>
      <c r="AQ60" s="1635"/>
      <c r="AR60" s="1635"/>
      <c r="AS60" s="1635"/>
      <c r="AT60" s="1635"/>
      <c r="AU60" s="1635"/>
      <c r="AV60" s="1635"/>
      <c r="AW60" s="1635"/>
      <c r="AX60" s="1635"/>
      <c r="AY60" s="1635"/>
      <c r="AZ60" s="1635"/>
      <c r="BA60" s="1635"/>
      <c r="BB60" s="1635"/>
      <c r="BC60" s="1635"/>
      <c r="BD60" s="1635"/>
      <c r="BE60" s="1635"/>
      <c r="BF60" s="1635"/>
      <c r="BG60" s="1635"/>
      <c r="BH60" s="1635"/>
      <c r="BI60" s="1635"/>
      <c r="BJ60" s="1635"/>
      <c r="BK60" s="1635"/>
      <c r="BL60" s="1635"/>
      <c r="BM60" s="1635"/>
      <c r="BN60" s="1635"/>
      <c r="BO60" s="1635"/>
      <c r="BP60" s="1635"/>
      <c r="BQ60" s="1635"/>
      <c r="BR60" s="1635"/>
      <c r="BZ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385"/>
      <c r="AK61" s="23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385"/>
      <c r="BS61" s="2285"/>
      <c r="BT61" s="2285"/>
      <c r="BZ61" s="1155">
        <v>14</v>
      </c>
    </row>
    <row customHeight="1" ht="22.5" hidden="1">
      <c r="A62" s="1160" t="s">
        <v>85</v>
      </c>
      <c r="B62" s="1160">
        <v>0</v>
      </c>
      <c r="C62" s="1160">
        <v>0</v>
      </c>
      <c r="D62" s="1160">
        <v>0</v>
      </c>
      <c r="E62" s="1160">
        <v>0</v>
      </c>
      <c r="F62" s="1160">
        <v>0</v>
      </c>
      <c r="G62" s="1160">
        <v>0</v>
      </c>
      <c r="H62" s="1160">
        <v>0</v>
      </c>
      <c r="I62" s="1160">
        <v>0</v>
      </c>
      <c r="J62" s="1160">
        <v>0</v>
      </c>
      <c r="K62" s="1160">
        <v>0</v>
      </c>
      <c r="L62" s="1421">
        <v>0</v>
      </c>
      <c r="M62" s="1362">
        <v>0</v>
      </c>
      <c r="N62" s="1362">
        <v>0</v>
      </c>
      <c r="O62" s="1362">
        <v>0</v>
      </c>
      <c r="P62" s="1351">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635">
        <v>0</v>
      </c>
      <c r="AK62" s="1635">
        <v>0</v>
      </c>
      <c r="AL62" s="1635">
        <v>0</v>
      </c>
      <c r="AM62" s="1635">
        <v>0</v>
      </c>
      <c r="AN62" s="1635">
        <v>0</v>
      </c>
      <c r="AO62" s="1635">
        <v>0</v>
      </c>
      <c r="AP62" s="1635">
        <v>0</v>
      </c>
      <c r="AQ62" s="1635">
        <v>0</v>
      </c>
      <c r="AR62" s="1635">
        <v>0</v>
      </c>
      <c r="AS62" s="1635">
        <v>0</v>
      </c>
      <c r="AT62" s="1635">
        <v>0</v>
      </c>
      <c r="AU62" s="1635">
        <v>0</v>
      </c>
      <c r="AV62" s="1635">
        <v>0</v>
      </c>
      <c r="AW62" s="1635">
        <v>0</v>
      </c>
      <c r="AX62" s="1635">
        <v>0</v>
      </c>
      <c r="AY62" s="1635">
        <v>0</v>
      </c>
      <c r="AZ62" s="1635">
        <v>0</v>
      </c>
      <c r="BA62" s="1635">
        <v>0</v>
      </c>
      <c r="BB62" s="1635">
        <v>0</v>
      </c>
      <c r="BC62" s="1635">
        <v>0</v>
      </c>
      <c r="BD62" s="1635">
        <v>0</v>
      </c>
      <c r="BE62" s="1635">
        <v>0</v>
      </c>
      <c r="BF62" s="1635">
        <v>0</v>
      </c>
      <c r="BG62" s="1635">
        <v>0</v>
      </c>
      <c r="BH62" s="1635">
        <v>0</v>
      </c>
      <c r="BI62" s="1635">
        <v>0</v>
      </c>
      <c r="BJ62" s="1635">
        <v>0</v>
      </c>
      <c r="BK62" s="1635">
        <v>0</v>
      </c>
      <c r="BL62" s="1635">
        <v>0</v>
      </c>
      <c r="BM62" s="1635">
        <v>0</v>
      </c>
      <c r="BN62" s="1635">
        <v>0</v>
      </c>
      <c r="BO62" s="1635">
        <v>0</v>
      </c>
      <c r="BP62" s="1635">
        <v>0</v>
      </c>
      <c r="BQ62" s="1635">
        <v>0</v>
      </c>
      <c r="BR62" s="1635">
        <v>0</v>
      </c>
      <c r="BS62" s="1155">
        <v>4</v>
      </c>
      <c r="BT62" s="1155">
        <v>115</v>
      </c>
      <c r="BU62" s="511">
        <v>10</v>
      </c>
      <c r="BV62" s="511">
        <v>10</v>
      </c>
      <c r="BW62" s="511">
        <v>10</v>
      </c>
      <c r="BX62" s="511">
        <v>10</v>
      </c>
      <c r="BY62" s="511">
        <v>10</v>
      </c>
      <c r="BZ62" s="1155">
        <v>23</v>
      </c>
    </row>
  </sheetData>
  <sheetProtection formatColumns="0" formatRows="0" autoFilter="0" sort="0" insertRows="0" insertColumns="1" deleteRows="0" deleteColumns="0"/>
  <mergeCells count="240">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T59:BT59"/>
    <mergeCell ref="T61:BT61"/>
    <mergeCell ref="Q45:Q48"/>
    <mergeCell ref="V45:AB45"/>
    <mergeCell ref="AC45:BS45"/>
    <mergeCell ref="AF46:AF47"/>
    <mergeCell ref="AG46:AG47"/>
    <mergeCell ref="BT46:BT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AI50:AI51"/>
    <mergeCell ref="K50:K51"/>
    <mergeCell ref="Y50:Y51"/>
    <mergeCell ref="Z50:Z51"/>
    <mergeCell ref="AA50:AA51"/>
    <mergeCell ref="AB50:AB51"/>
    <mergeCell ref="J49:J52"/>
    <mergeCell ref="Q49:Q52"/>
    <mergeCell ref="V49:AB49"/>
    <mergeCell ref="AC49:BS49"/>
    <mergeCell ref="BT50:BT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X51 AE51 AL51 AS51 AZ51 BG51 BN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Y50 AA50 AF50 AH50 AM50 AO50 AT50 AV50 BA50 BC50 BH50 BJ50 BO50 BQ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dataValidation allowBlank="1" sqref="S131120:BT131126 S196656:BT196662 S262192:BT262198 S327728:BT327734 S393264:BT393270 S458800:BT458806 S524336:BT524342 S589872:BT589878 S655408:BT655414 S720944:BT720950 S786480:BT786486 S852016:BT852022 S917552:BT917558 S983088:BT983094 S65584:BT65590"/>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96E7F-13C2-1B5D-5006-6FAEA4B344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502</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237</v>
      </c>
      <c r="B46" s="1363" t="s">
        <v>238</v>
      </c>
      <c r="C46" s="1363" t="s">
        <v>239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502</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502</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232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233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DB052-AE8C-6131-AE4F-FF1F7B6028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503</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503</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242</v>
      </c>
      <c r="B46" s="1363" t="s">
        <v>243</v>
      </c>
      <c r="C46" s="1363" t="s">
        <v>244</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503</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232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233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0ED47-BA0B-C315-E63E-BAE8A898ED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504</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504</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247</v>
      </c>
      <c r="B46" s="1363" t="s">
        <v>248</v>
      </c>
      <c r="C46" s="1363" t="s">
        <v>249</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504</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232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233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895A9-FAA6-DF0E-C203-79035A36C9F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45631.490891203706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100-нп</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45631.490891203706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100-нп</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91</v>
      </c>
      <c r="T37" s="2209" t="s">
        <v>505</v>
      </c>
      <c r="U37" s="337"/>
      <c r="V37" s="2275"/>
      <c r="W37" s="2275"/>
      <c r="X37" s="2275"/>
      <c r="Y37" s="2275"/>
      <c r="Z37" s="2275"/>
      <c r="AA37" s="2209" t="s">
        <v>434</v>
      </c>
      <c r="AB37" s="2208" t="s">
        <v>506</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483</v>
      </c>
      <c r="AL48" s="1636">
        <f>STRCHECKDATE(#REF!)</f>
      </c>
      <c r="AM48" s="1624"/>
      <c r="AN48" s="1624" t="str">
        <f>IF(T48="","",T48)</f>
        <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232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233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233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851AB-A4D8-4983-5E22-6A56804D51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"Сургутская ГРЭС-2"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Ханты-Мансийского автономного округа - Югры</v>
      </c>
      <c r="W31" s="2251"/>
      <c r="X31" s="2251"/>
      <c r="Y31" s="2251"/>
      <c r="Z31" s="2251"/>
      <c r="AA31" s="2251"/>
      <c r="AB31" s="2251"/>
      <c r="AC31" s="326"/>
      <c r="AD31" s="2251" t="str">
        <f>IF(TITLE_NAME_OR_PR_CHANGE="",IF(TITLE_NAME_OR_PR="","",TITLE_NAME_OR_PR),TITLE_NAME_OR_PR_CHANGE)</f>
        <v>Региональная служба по тарифам Ханты-Мансийского автономного округа - Югры</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45631.490891203706</v>
      </c>
      <c r="W32" s="2264"/>
      <c r="X32" s="2264"/>
      <c r="Y32" s="2264"/>
      <c r="Z32" s="2264"/>
      <c r="AA32" s="2264"/>
      <c r="AB32" s="2264"/>
      <c r="AC32" s="326"/>
      <c r="AD32" s="2264" t="str">
        <f>IF(TITLE_DATE_PR_CHANGE="",IF(TITLE_DATE_PR="","",TITLE_DATE_PR),TITLE_DATE_PR_CHANGE)</f>
        <v>45631.490891203706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100-нп</v>
      </c>
      <c r="W33" s="2251"/>
      <c r="X33" s="2251"/>
      <c r="Y33" s="2251"/>
      <c r="Z33" s="2251"/>
      <c r="AA33" s="2251"/>
      <c r="AB33" s="2251"/>
      <c r="AC33" s="326"/>
      <c r="AD33" s="2251" t="str">
        <f>IF(TITLE_NUMBER_PR_CHANGE="",IF(TITLE_NUMBER_PR="","",TITLE_NUMBER_PR),TITLE_NUMBER_PR_CHANGE)</f>
        <v>100-нп</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 13.12.2024</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 13.12.2024</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45631.490891203706</v>
      </c>
      <c r="W36" s="2264"/>
      <c r="X36" s="2264"/>
      <c r="Y36" s="2264"/>
      <c r="Z36" s="2264"/>
      <c r="AA36" s="2264"/>
      <c r="AB36" s="2264"/>
      <c r="AC36" s="326"/>
      <c r="AD36" s="2264" t="str">
        <f>IF(TITLE_DATE_PR_CHANGE="",IF(TITLE_DATE_PR="","",TITLE_DATE_PR),TITLE_DATE_PR_CHANGE)</f>
        <v>45631.490891203706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100-нп</v>
      </c>
      <c r="W37" s="2251"/>
      <c r="X37" s="2251"/>
      <c r="Y37" s="2251"/>
      <c r="Z37" s="2251"/>
      <c r="AA37" s="2251"/>
      <c r="AB37" s="2251"/>
      <c r="AC37" s="326"/>
      <c r="AD37" s="2251" t="str">
        <f>IF(TITLE_NUMBER_PR_CHANGE="",IF(TITLE_NUMBER_PR="","",TITLE_NUMBER_PR),TITLE_NUMBER_PR_CHANGE)</f>
        <v>100-нп</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91</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521</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0B895-2771-A88F-14E7-B9F7EC592D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483" t="s">
        <v>524</v>
      </c>
      <c r="W39" s="1222" t="s">
        <v>525</v>
      </c>
      <c r="X39" s="1222" t="s">
        <v>498</v>
      </c>
      <c r="Y39" s="1489" t="s">
        <v>450</v>
      </c>
      <c r="Z39" s="2270" t="s">
        <v>451</v>
      </c>
      <c r="AA39" s="2271"/>
      <c r="AB39" s="2279"/>
      <c r="AC39" s="1483" t="s">
        <v>524</v>
      </c>
      <c r="AD39" s="1222" t="s">
        <v>525</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272</v>
      </c>
      <c r="B46" s="1363" t="s">
        <v>273</v>
      </c>
      <c r="C46" s="1363" t="s">
        <v>274</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232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233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B1F5B-A58F-96E4-FDCA-CBE6F4D287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326"/>
      <c r="AC27" s="2251" t="str">
        <f>IF(TITLE_NAME_OR_PR_CHANGE="",IF(TITLE_NAME_OR_PR="","",TITLE_NAME_OR_PR),TITLE_NAME_OR_PR_CHANGE)</f>
        <v>Региональная служба по тарифам Ханты-Мансийского автономного округа - Югры</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326"/>
      <c r="AC28" s="2264" t="str">
        <f>IF(TITLE_DATE_PR_CHANGE="",IF(TITLE_DATE_PR="","",TITLE_DATE_PR),TITLE_DATE_PR_CHANGE)</f>
        <v>45631.490891203706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326"/>
      <c r="AC29" s="2251" t="str">
        <f>IF(TITLE_NUMBER_PR_CHANGE="",IF(TITLE_NUMBER_PR="","",TITLE_NUMBER_PR),TITLE_NUMBER_PR_CHANGE)</f>
        <v>100-нп</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326"/>
      <c r="AC30" s="2251" t="str">
        <f>IF(TITLE_IST_PUB_CHANGE="",IF(TITLE_IST_PUB="","",TITLE_IST_PUB),TITLE_IST_PUB_CHANGE)</f>
        <v>«Официальный интернет-портал правовой информации» (www.pravo.gov.ru), 13.12.2024</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326"/>
      <c r="AC32" s="2264" t="str">
        <f>IF(TITLE_DATE_PR_CHANGE="",IF(TITLE_DATE_PR="","",TITLE_DATE_PR),TITLE_DATE_PR_CHANGE)</f>
        <v>45631.490891203706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326"/>
      <c r="AC33" s="2251" t="str">
        <f>IF(TITLE_NUMBER_PR_CHANGE="",IF(TITLE_NUMBER_PR="","",TITLE_NUMBER_PR),TITLE_NUMBER_PR_CHANGE)</f>
        <v>100-нп</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91</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494</v>
      </c>
      <c r="J39" s="1364" t="s">
        <v>446</v>
      </c>
      <c r="K39" s="1364" t="s">
        <v>495</v>
      </c>
      <c r="L39" s="1364" t="s">
        <v>422</v>
      </c>
      <c r="Q39" s="376"/>
      <c r="R39" s="376"/>
      <c r="S39" s="2273"/>
      <c r="T39" s="2209"/>
      <c r="U39" s="302"/>
      <c r="V39" s="1483" t="s">
        <v>524</v>
      </c>
      <c r="W39" s="1222" t="s">
        <v>525</v>
      </c>
      <c r="X39" s="1222" t="s">
        <v>498</v>
      </c>
      <c r="Y39" s="1489" t="s">
        <v>450</v>
      </c>
      <c r="Z39" s="2270" t="s">
        <v>451</v>
      </c>
      <c r="AA39" s="2271"/>
      <c r="AB39" s="2279"/>
      <c r="AC39" s="1483" t="s">
        <v>524</v>
      </c>
      <c r="AD39" s="1222" t="s">
        <v>525</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527</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277</v>
      </c>
      <c r="B46" s="1363" t="s">
        <v>278</v>
      </c>
      <c r="C46" s="1363" t="s">
        <v>279</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527</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232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233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562F7-7103-6668-A9A3-E6A6D11368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"Сургутская ГРЭС-2"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Ханты-Мансийского автономного округа - Югры</v>
      </c>
      <c r="W31" s="2251"/>
      <c r="X31" s="2251"/>
      <c r="Y31" s="2251"/>
      <c r="Z31" s="2251"/>
      <c r="AA31" s="2251"/>
      <c r="AB31" s="2251"/>
      <c r="AC31" s="326"/>
      <c r="AD31" s="2251" t="str">
        <f>IF(TITLE_NAME_OR_PR_CHANGE="",IF(TITLE_NAME_OR_PR="","",TITLE_NAME_OR_PR),TITLE_NAME_OR_PR_CHANGE)</f>
        <v>Региональная служба по тарифам Ханты-Мансийского автономного округа - Югры</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45631.490891203706</v>
      </c>
      <c r="W32" s="2264"/>
      <c r="X32" s="2264"/>
      <c r="Y32" s="2264"/>
      <c r="Z32" s="2264"/>
      <c r="AA32" s="2264"/>
      <c r="AB32" s="2264"/>
      <c r="AC32" s="326"/>
      <c r="AD32" s="2264" t="str">
        <f>IF(TITLE_DATE_PR_CHANGE="",IF(TITLE_DATE_PR="","",TITLE_DATE_PR),TITLE_DATE_PR_CHANGE)</f>
        <v>45631.490891203706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100-нп</v>
      </c>
      <c r="W33" s="2251"/>
      <c r="X33" s="2251"/>
      <c r="Y33" s="2251"/>
      <c r="Z33" s="2251"/>
      <c r="AA33" s="2251"/>
      <c r="AB33" s="2251"/>
      <c r="AC33" s="326"/>
      <c r="AD33" s="2251" t="str">
        <f>IF(TITLE_NUMBER_PR_CHANGE="",IF(TITLE_NUMBER_PR="","",TITLE_NUMBER_PR),TITLE_NUMBER_PR_CHANGE)</f>
        <v>100-нп</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 13.12.2024</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 13.12.2024</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45631.490891203706</v>
      </c>
      <c r="W36" s="2264"/>
      <c r="X36" s="2264"/>
      <c r="Y36" s="2264"/>
      <c r="Z36" s="2264"/>
      <c r="AA36" s="2264"/>
      <c r="AB36" s="2264"/>
      <c r="AC36" s="326"/>
      <c r="AD36" s="2264" t="str">
        <f>IF(TITLE_DATE_PR_CHANGE="",IF(TITLE_DATE_PR="","",TITLE_DATE_PR),TITLE_DATE_PR_CHANGE)</f>
        <v>45631.490891203706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100-нп</v>
      </c>
      <c r="W37" s="2251"/>
      <c r="X37" s="2251"/>
      <c r="Y37" s="2251"/>
      <c r="Z37" s="2251"/>
      <c r="AA37" s="2251"/>
      <c r="AB37" s="2251"/>
      <c r="AC37" s="326"/>
      <c r="AD37" s="2251" t="str">
        <f>IF(TITLE_NUMBER_PR_CHANGE="",IF(TITLE_NUMBER_PR="","",TITLE_NUMBER_PR),TITLE_NUMBER_PR_CHANGE)</f>
        <v>100-нп</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91</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535</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27211-8F33-2C1F-68CE-1A7E5713B2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Сургут(71876000)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5A4E-FF66-79AE-FC63-355AB13718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Ханты-Мансийского автономного округа - Югры</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2264"/>
      <c r="AC28" s="2264"/>
      <c r="AD28" s="2264"/>
      <c r="AE28" s="2264"/>
      <c r="AF28" s="326"/>
      <c r="AG28" s="2264" t="str">
        <f>IF(TITLE_DATE_PR_CHANGE="",IF(TITLE_DATE_PR="","",TITLE_DATE_PR),TITLE_DATE_PR_CHANGE)</f>
        <v>45631.490891203706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2251"/>
      <c r="AC29" s="2251"/>
      <c r="AD29" s="2251"/>
      <c r="AE29" s="2251"/>
      <c r="AF29" s="326"/>
      <c r="AG29" s="2251" t="str">
        <f>IF(TITLE_NUMBER_PR_CHANGE="",IF(TITLE_NUMBER_PR="","",TITLE_NUMBER_PR),TITLE_NUMBER_PR_CHANGE)</f>
        <v>100-нп</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(www.pravo.gov.ru), 13.12.2024</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2264"/>
      <c r="AC32" s="2264"/>
      <c r="AD32" s="2264"/>
      <c r="AE32" s="2264"/>
      <c r="AF32" s="326"/>
      <c r="AG32" s="2264" t="str">
        <f>IF(TITLE_DATE_PR_CHANGE="",IF(TITLE_DATE_PR="","",TITLE_DATE_PR),TITLE_DATE_PR_CHANGE)</f>
        <v>45631.490891203706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2251"/>
      <c r="AC33" s="2251"/>
      <c r="AD33" s="2251"/>
      <c r="AE33" s="2251"/>
      <c r="AF33" s="326"/>
      <c r="AG33" s="2251" t="str">
        <f>IF(TITLE_NUMBER_PR_CHANGE="",IF(TITLE_NUMBER_PR="","",TITLE_NUMBER_PR),TITLE_NUMBER_PR_CHANGE)</f>
        <v>100-нп</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91</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257</v>
      </c>
      <c r="B47" s="1363" t="s">
        <v>258</v>
      </c>
      <c r="C47" s="1363" t="s">
        <v>259</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232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233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39C08-39BA-2017-70FB-B0E24E23A13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"Сургутская ГРЭС-2" ПАО "Юнипро"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Ханты-Мансийского автономного округа - Югры</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Ханты-Мансийского автономного округа - Югры</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45631.490891203706</v>
      </c>
      <c r="W28" s="2264"/>
      <c r="X28" s="2264"/>
      <c r="Y28" s="2264"/>
      <c r="Z28" s="2264"/>
      <c r="AA28" s="2264"/>
      <c r="AB28" s="2264"/>
      <c r="AC28" s="2264"/>
      <c r="AD28" s="2264"/>
      <c r="AE28" s="2264"/>
      <c r="AF28" s="326"/>
      <c r="AG28" s="2264" t="str">
        <f>IF(TITLE_DATE_PR_CHANGE="",IF(TITLE_DATE_PR="","",TITLE_DATE_PR),TITLE_DATE_PR_CHANGE)</f>
        <v>45631.490891203706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100-нп</v>
      </c>
      <c r="W29" s="2251"/>
      <c r="X29" s="2251"/>
      <c r="Y29" s="2251"/>
      <c r="Z29" s="2251"/>
      <c r="AA29" s="2251"/>
      <c r="AB29" s="2251"/>
      <c r="AC29" s="2251"/>
      <c r="AD29" s="2251"/>
      <c r="AE29" s="2251"/>
      <c r="AF29" s="326"/>
      <c r="AG29" s="2251" t="str">
        <f>IF(TITLE_NUMBER_PR_CHANGE="",IF(TITLE_NUMBER_PR="","",TITLE_NUMBER_PR),TITLE_NUMBER_PR_CHANGE)</f>
        <v>100-нп</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(www.pravo.gov.ru), 13.12.2024</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(www.pravo.gov.ru), 13.12.2024</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45631.490891203706</v>
      </c>
      <c r="W32" s="2264"/>
      <c r="X32" s="2264"/>
      <c r="Y32" s="2264"/>
      <c r="Z32" s="2264"/>
      <c r="AA32" s="2264"/>
      <c r="AB32" s="2264"/>
      <c r="AC32" s="2264"/>
      <c r="AD32" s="2264"/>
      <c r="AE32" s="2264"/>
      <c r="AF32" s="326"/>
      <c r="AG32" s="2264" t="str">
        <f>IF(TITLE_DATE_PR_CHANGE="",IF(TITLE_DATE_PR="","",TITLE_DATE_PR),TITLE_DATE_PR_CHANGE)</f>
        <v>45631.490891203706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100-нп</v>
      </c>
      <c r="W33" s="2251"/>
      <c r="X33" s="2251"/>
      <c r="Y33" s="2251"/>
      <c r="Z33" s="2251"/>
      <c r="AA33" s="2251"/>
      <c r="AB33" s="2251"/>
      <c r="AC33" s="2251"/>
      <c r="AD33" s="2251"/>
      <c r="AE33" s="2251"/>
      <c r="AF33" s="326"/>
      <c r="AG33" s="2251" t="str">
        <f>IF(TITLE_NUMBER_PR_CHANGE="",IF(TITLE_NUMBER_PR="","",TITLE_NUMBER_PR),TITLE_NUMBER_PR_CHANGE)</f>
        <v>100-нп</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91</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549</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262</v>
      </c>
      <c r="B47" s="1363" t="s">
        <v>263</v>
      </c>
      <c r="C47" s="1363" t="s">
        <v>264</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549</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232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233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593C5-695E-FE55-8315-679C54F583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"Сургутская ГРЭС-2" ПАО "Юнипро"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Ханты-Мансийского автономного округа - Югры</v>
      </c>
      <c r="W31" s="2251"/>
      <c r="X31" s="2251"/>
      <c r="Y31" s="2251"/>
      <c r="Z31" s="2251"/>
      <c r="AA31" s="2251"/>
      <c r="AB31" s="2251"/>
      <c r="AC31" s="326"/>
      <c r="AD31" s="2251" t="str">
        <f>IF(TITLE_NAME_OR_PR_CHANGE="",IF(TITLE_NAME_OR_PR="","",TITLE_NAME_OR_PR),TITLE_NAME_OR_PR_CHANGE)</f>
        <v>Региональная служба по тарифам Ханты-Мансийского автономного округа - Югры</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45631.490891203706</v>
      </c>
      <c r="W32" s="2264"/>
      <c r="X32" s="2264"/>
      <c r="Y32" s="2264"/>
      <c r="Z32" s="2264"/>
      <c r="AA32" s="2264"/>
      <c r="AB32" s="2264"/>
      <c r="AC32" s="326"/>
      <c r="AD32" s="2264" t="str">
        <f>IF(TITLE_DATE_PR_CHANGE="",IF(TITLE_DATE_PR="","",TITLE_DATE_PR),TITLE_DATE_PR_CHANGE)</f>
        <v>45631.490891203706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100-нп</v>
      </c>
      <c r="W33" s="2251"/>
      <c r="X33" s="2251"/>
      <c r="Y33" s="2251"/>
      <c r="Z33" s="2251"/>
      <c r="AA33" s="2251"/>
      <c r="AB33" s="2251"/>
      <c r="AC33" s="326"/>
      <c r="AD33" s="2251" t="str">
        <f>IF(TITLE_NUMBER_PR_CHANGE="",IF(TITLE_NUMBER_PR="","",TITLE_NUMBER_PR),TITLE_NUMBER_PR_CHANGE)</f>
        <v>100-нп</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(www.pravo.gov.ru), 13.12.2024</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(www.pravo.gov.ru), 13.12.2024</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45631.490891203706</v>
      </c>
      <c r="W36" s="2264"/>
      <c r="X36" s="2264"/>
      <c r="Y36" s="2264"/>
      <c r="Z36" s="2264"/>
      <c r="AA36" s="2264"/>
      <c r="AB36" s="2264"/>
      <c r="AC36" s="326"/>
      <c r="AD36" s="2264" t="str">
        <f>IF(TITLE_DATE_PR_CHANGE="",IF(TITLE_DATE_PR="","",TITLE_DATE_PR),TITLE_DATE_PR_CHANGE)</f>
        <v>45631.490891203706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100-нп</v>
      </c>
      <c r="W37" s="2251"/>
      <c r="X37" s="2251"/>
      <c r="Y37" s="2251"/>
      <c r="Z37" s="2251"/>
      <c r="AA37" s="2251"/>
      <c r="AB37" s="2251"/>
      <c r="AC37" s="326"/>
      <c r="AD37" s="2251" t="str">
        <f>IF(TITLE_NUMBER_PR_CHANGE="",IF(TITLE_NUMBER_PR="","",TITLE_NUMBER_PR),TITLE_NUMBER_PR_CHANGE)</f>
        <v>100-нп</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91</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550</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C882D-2C05-7B33-D986-A6DAD6AD283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"Сургутская ГРЭС-2" ПАО "Юнипро"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91</v>
      </c>
      <c r="F29" s="1653" t="s">
        <v>308</v>
      </c>
      <c r="G29" s="1653" t="s">
        <v>572</v>
      </c>
      <c r="H29" s="1653" t="s">
        <v>309</v>
      </c>
      <c r="I29" s="1653" t="s">
        <v>309</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312</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586</v>
      </c>
      <c r="C82" s="735"/>
      <c r="D82" s="733"/>
      <c r="E82" s="546" t="str">
        <f>FHD_NUM_P_44</f>
        <v>7</v>
      </c>
      <c r="F82" s="1880" t="str">
        <f>FHD_P_44</f>
        <v>Объём поднятой воды</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587</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c r="A114" s="989" t="s">
        <v>598</v>
      </c>
      <c r="D114" s="1638"/>
      <c r="E114" s="546" t="str">
        <f>FHD_NUM_P_74</f>
        <v>13</v>
      </c>
      <c r="F114" s="1880" t="str">
        <f>FHD_P_74</f>
        <v>Удельный расход электрической энергии на подачу воды в сеть</v>
      </c>
      <c r="G114" s="1876" t="s">
        <v>599</v>
      </c>
      <c r="H114" s="577"/>
      <c r="I114" s="577"/>
      <c r="J114" s="289" t="str">
        <f>FHD_NOTE_P_74</f>
        <v/>
      </c>
      <c r="K114" s="543"/>
      <c r="AF114" s="1631">
        <v>0</v>
      </c>
    </row>
    <row s="1635" customFormat="1" customHeight="1" ht="18.75">
      <c r="A115" s="2373" t="s">
        <v>600</v>
      </c>
      <c r="B115" s="910"/>
      <c r="C115" s="735"/>
      <c r="D115" s="733"/>
      <c r="E115" s="546" t="str">
        <f>FHD_NUM_P_75</f>
        <v>14</v>
      </c>
      <c r="F115" s="1880" t="str">
        <f>FHD_P_75</f>
        <v>Расход воды на собственные нужды, в том числе:</v>
      </c>
      <c r="G115" s="1876" t="s">
        <v>564</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564</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564</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312</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312</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312</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A3E2-9535-A8D7-3714-AD49138D66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"Сургутская ГРЭС-2" ПАО "Юнипро"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91</v>
      </c>
      <c r="E10" s="2127" t="s">
        <v>91</v>
      </c>
      <c r="F10" s="2127"/>
      <c r="G10" s="521" t="s">
        <v>308</v>
      </c>
      <c r="H10" s="2127" t="s">
        <v>91</v>
      </c>
      <c r="I10" s="2127"/>
      <c r="J10" s="521" t="s">
        <v>608</v>
      </c>
      <c r="K10" s="521" t="s">
        <v>609</v>
      </c>
      <c r="L10" s="2127" t="s">
        <v>91</v>
      </c>
      <c r="M10" s="2127"/>
      <c r="N10" s="521" t="s">
        <v>610</v>
      </c>
      <c r="O10" s="521" t="s">
        <v>611</v>
      </c>
      <c r="P10" s="521" t="s">
        <v>612</v>
      </c>
      <c r="Q10" s="521" t="s">
        <v>613</v>
      </c>
      <c r="R10" s="521" t="s">
        <v>614</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492C9-A7B6-85D8-0305-8AEB06A64F7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филиал "Сургутская ГРЭС-2" ПАО "Юнипро"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626</v>
      </c>
      <c r="I10" s="711"/>
      <c r="J10" s="2367" t="s">
        <v>108</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306</v>
      </c>
      <c r="J13" s="2370"/>
      <c r="K13" s="2370"/>
      <c r="L13" s="2027"/>
      <c r="M13" s="2067"/>
      <c r="O13" s="2127"/>
      <c r="AK13" s="1631">
        <v>11</v>
      </c>
    </row>
    <row customHeight="1" ht="24">
      <c r="I14" s="2020" t="s">
        <v>91</v>
      </c>
      <c r="J14" s="2020" t="s">
        <v>308</v>
      </c>
      <c r="K14" s="2020" t="s">
        <v>572</v>
      </c>
      <c r="L14" s="2060" t="s">
        <v>309</v>
      </c>
      <c r="M14" s="2061" t="s">
        <v>309</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312</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312</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19D5C-41D4-EB95-228E-B951EE63AFF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492</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филиал "Сургутская ГРЭС-2" ПАО "Юнипро"</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624</v>
      </c>
      <c r="F9" s="2051" t="s">
        <v>630</v>
      </c>
      <c r="H9" s="376"/>
      <c r="I9" s="2025" t="s">
        <v>91</v>
      </c>
      <c r="J9" s="2026" t="s">
        <v>308</v>
      </c>
      <c r="K9" s="2064" t="s">
        <v>572</v>
      </c>
      <c r="L9" s="2065" t="s">
        <v>309</v>
      </c>
      <c r="M9" s="2389"/>
      <c r="W9" s="1631">
        <v>34</v>
      </c>
    </row>
    <row customHeight="1" ht="35.699999999999996">
      <c r="B10" s="2053" t="s">
        <v>696</v>
      </c>
      <c r="C10" s="2053" t="s">
        <v>697</v>
      </c>
      <c r="D10" s="2052" t="s">
        <v>633</v>
      </c>
      <c r="E10" s="2056" t="s">
        <v>634</v>
      </c>
      <c r="F10" s="2056" t="s">
        <v>634</v>
      </c>
      <c r="H10" s="376"/>
      <c r="I10" s="2024" t="s">
        <v>112</v>
      </c>
      <c r="J10" s="1886" t="s">
        <v>698</v>
      </c>
      <c r="K10" s="2018" t="s">
        <v>312</v>
      </c>
      <c r="L10" s="818"/>
      <c r="M10" s="297" t="s">
        <v>699</v>
      </c>
      <c r="W10" s="1631">
        <v>34</v>
      </c>
    </row>
    <row customHeight="1" ht="50.25">
      <c r="B11" s="2053" t="s">
        <v>700</v>
      </c>
      <c r="C11" s="2053" t="s">
        <v>701</v>
      </c>
      <c r="D11" s="2052" t="s">
        <v>633</v>
      </c>
      <c r="E11" s="2056" t="s">
        <v>634</v>
      </c>
      <c r="F11" s="2056" t="s">
        <v>634</v>
      </c>
      <c r="H11" s="376"/>
      <c r="I11" s="2024" t="s">
        <v>113</v>
      </c>
      <c r="J11" s="1886" t="s">
        <v>702</v>
      </c>
      <c r="K11" s="2018" t="s">
        <v>312</v>
      </c>
      <c r="L11" s="818"/>
      <c r="M11" s="297" t="s">
        <v>699</v>
      </c>
      <c r="W11" s="1631">
        <v>48</v>
      </c>
    </row>
    <row customHeight="1" ht="48.29999999999999">
      <c r="B12" s="2053" t="s">
        <v>703</v>
      </c>
      <c r="C12" s="2053" t="s">
        <v>704</v>
      </c>
      <c r="D12" s="2052" t="s">
        <v>633</v>
      </c>
      <c r="E12" s="2056" t="s">
        <v>634</v>
      </c>
      <c r="F12" s="2056" t="s">
        <v>634</v>
      </c>
      <c r="H12" s="1688"/>
      <c r="I12" s="2024" t="s">
        <v>93</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AA987-AE4F-3D63-21EB-06EAC8ABBCA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филиал "Сургутская ГРЭС-2" ПАО "Юнипро"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91</v>
      </c>
      <c r="F14" s="1634" t="s">
        <v>308</v>
      </c>
      <c r="G14" s="1634" t="s">
        <v>572</v>
      </c>
      <c r="H14" s="1634" t="s">
        <v>309</v>
      </c>
      <c r="I14" s="1634" t="s">
        <v>309</v>
      </c>
      <c r="J14" s="2127"/>
      <c r="AF14" s="1631">
        <v>23</v>
      </c>
    </row>
    <row customHeight="1" ht="19.95">
      <c r="D15" s="1638"/>
      <c r="E15" s="1630" t="s">
        <v>112</v>
      </c>
      <c r="F15" s="707" t="s">
        <v>710</v>
      </c>
      <c r="G15" s="1646" t="s">
        <v>558</v>
      </c>
      <c r="H15" s="557"/>
      <c r="I15" s="557"/>
      <c r="J15" s="289" t="s">
        <v>711</v>
      </c>
      <c r="K15" s="543" t="s">
        <v>636</v>
      </c>
      <c r="AF15" s="1631">
        <v>19</v>
      </c>
    </row>
    <row customHeight="1" ht="35.699999999999996">
      <c r="D16" s="1638"/>
      <c r="E16" s="1630" t="s">
        <v>113</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313</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316</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93</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114</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38C38-D2C7-110B-FDFD-24B91C9CB53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филиал "Сургутская ГРЭС-2" ПАО "Юнипро"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91</v>
      </c>
      <c r="F14" s="1660" t="s">
        <v>308</v>
      </c>
      <c r="G14" s="1660" t="s">
        <v>572</v>
      </c>
      <c r="H14" s="1660" t="s">
        <v>309</v>
      </c>
      <c r="I14" s="1660" t="s">
        <v>309</v>
      </c>
      <c r="J14" s="2127"/>
      <c r="AF14" s="1631">
        <v>23</v>
      </c>
    </row>
    <row customHeight="1" ht="19.95">
      <c r="D15" s="1638"/>
      <c r="E15" s="1630" t="s">
        <v>112</v>
      </c>
      <c r="F15" s="707" t="s">
        <v>781</v>
      </c>
      <c r="G15" s="1657" t="s">
        <v>558</v>
      </c>
      <c r="H15" s="557"/>
      <c r="I15" s="557"/>
      <c r="J15" s="289" t="s">
        <v>782</v>
      </c>
      <c r="K15" s="543" t="s">
        <v>636</v>
      </c>
      <c r="AF15" s="1631">
        <v>19</v>
      </c>
    </row>
    <row customHeight="1" ht="24">
      <c r="D16" s="1638"/>
      <c r="E16" s="1630" t="s">
        <v>113</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313</v>
      </c>
      <c r="F20" s="1667" t="s">
        <v>789</v>
      </c>
      <c r="G20" s="1654" t="s">
        <v>558</v>
      </c>
      <c r="H20" s="557"/>
      <c r="I20" s="557"/>
      <c r="J20" s="289"/>
      <c r="K20" s="543"/>
      <c r="AF20" s="1631">
        <v>34</v>
      </c>
    </row>
    <row customHeight="1" ht="48.29999999999999">
      <c r="D21" s="1638"/>
      <c r="E21" s="1664" t="s">
        <v>316</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114</v>
      </c>
      <c r="F35" s="1661" t="s">
        <v>635</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4D95-9253-ACCC-E1FA-938F0C6B75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"Сургутская ГРЭС-2" ПАО "Юнипро"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91</v>
      </c>
      <c r="E11" s="705" t="s">
        <v>812</v>
      </c>
      <c r="F11" s="705" t="s">
        <v>572</v>
      </c>
      <c r="G11" s="465" t="s">
        <v>309</v>
      </c>
      <c r="H11" s="465" t="s">
        <v>396</v>
      </c>
      <c r="I11" s="807" t="s">
        <v>309</v>
      </c>
      <c r="J11" s="808" t="s">
        <v>396</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hidden="1">
      <c r="A13" s="2392" t="s">
        <v>813</v>
      </c>
      <c r="D13" s="953" t="s">
        <v>112</v>
      </c>
      <c r="E13" s="279" t="s">
        <v>814</v>
      </c>
      <c r="F13" s="660" t="s">
        <v>815</v>
      </c>
      <c r="G13" s="557"/>
      <c r="H13" s="661"/>
      <c r="I13" s="557"/>
      <c r="J13" s="661"/>
      <c r="K13" s="289" t="s">
        <v>816</v>
      </c>
      <c r="L13" s="720"/>
      <c r="X13" s="505">
        <v>0</v>
      </c>
    </row>
    <row customHeight="1" ht="22.5" hidden="1">
      <c r="A14" s="2392"/>
      <c r="D14" s="539" t="s">
        <v>113</v>
      </c>
      <c r="E14" s="279" t="s">
        <v>817</v>
      </c>
      <c r="F14" s="660" t="s">
        <v>818</v>
      </c>
      <c r="G14" s="557"/>
      <c r="H14" s="662"/>
      <c r="I14" s="557"/>
      <c r="J14" s="662"/>
      <c r="K14" s="289" t="s">
        <v>819</v>
      </c>
      <c r="L14" s="720"/>
      <c r="X14" s="505">
        <v>0</v>
      </c>
    </row>
    <row s="1635" customFormat="1" customHeight="1" ht="78.75" hidden="1">
      <c r="A15" s="2392"/>
      <c r="B15" s="511"/>
      <c r="D15" s="953" t="s">
        <v>93</v>
      </c>
      <c r="E15" s="707" t="s">
        <v>820</v>
      </c>
      <c r="F15" s="950" t="s">
        <v>312</v>
      </c>
      <c r="G15" s="950" t="s">
        <v>312</v>
      </c>
      <c r="H15" s="106"/>
      <c r="I15" s="950" t="s">
        <v>312</v>
      </c>
      <c r="J15" s="106"/>
      <c r="K15" s="289" t="s">
        <v>821</v>
      </c>
      <c r="L15" s="720"/>
      <c r="X15" s="758">
        <v>0</v>
      </c>
    </row>
    <row s="1635" customFormat="1" customHeight="1" ht="22.5" hidden="1">
      <c r="A16" s="2392"/>
      <c r="B16" s="511"/>
      <c r="D16" s="953" t="s">
        <v>330</v>
      </c>
      <c r="E16" s="954" t="s">
        <v>822</v>
      </c>
      <c r="F16" s="950" t="s">
        <v>823</v>
      </c>
      <c r="G16" s="817"/>
      <c r="H16" s="106"/>
      <c r="I16" s="817"/>
      <c r="J16" s="106"/>
      <c r="K16" s="289"/>
      <c r="L16" s="720"/>
      <c r="X16" s="758">
        <v>0</v>
      </c>
    </row>
    <row s="1635" customFormat="1" customHeight="1" ht="22.5" hidden="1">
      <c r="A17" s="2392"/>
      <c r="B17" s="511"/>
      <c r="D17" s="953" t="s">
        <v>338</v>
      </c>
      <c r="E17" s="954" t="s">
        <v>824</v>
      </c>
      <c r="F17" s="950" t="s">
        <v>825</v>
      </c>
      <c r="G17" s="817"/>
      <c r="H17" s="106"/>
      <c r="I17" s="817"/>
      <c r="J17" s="106"/>
      <c r="K17" s="289"/>
      <c r="L17" s="720"/>
      <c r="X17" s="758">
        <v>0</v>
      </c>
    </row>
    <row s="1635" customFormat="1" customHeight="1" ht="33.75" hidden="1">
      <c r="A18" s="2392"/>
      <c r="B18" s="511"/>
      <c r="D18" s="953" t="s">
        <v>340</v>
      </c>
      <c r="E18" s="954" t="s">
        <v>826</v>
      </c>
      <c r="F18" s="950" t="s">
        <v>577</v>
      </c>
      <c r="G18" s="680"/>
      <c r="H18" s="106"/>
      <c r="I18" s="680"/>
      <c r="J18" s="106"/>
      <c r="K18" s="289"/>
      <c r="L18" s="720"/>
      <c r="X18" s="758">
        <v>0</v>
      </c>
    </row>
    <row customHeight="1" ht="101.25" hidden="1">
      <c r="A19" s="2392"/>
      <c r="D19" s="953" t="s">
        <v>94</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114</v>
      </c>
      <c r="E31" s="279" t="s">
        <v>853</v>
      </c>
      <c r="F31" s="660" t="s">
        <v>564</v>
      </c>
      <c r="G31" s="557"/>
      <c r="H31" s="662"/>
      <c r="I31" s="557"/>
      <c r="J31" s="662"/>
      <c r="K31" s="289" t="s">
        <v>854</v>
      </c>
      <c r="L31" s="720"/>
      <c r="X31" s="505">
        <v>0</v>
      </c>
    </row>
    <row customHeight="1" ht="56.25" hidden="1">
      <c r="A32" s="2392"/>
      <c r="D32" s="953" t="s">
        <v>95</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c r="A37" s="2392" t="s">
        <v>859</v>
      </c>
      <c r="B37" s="511"/>
      <c r="D37" s="953">
        <v>1</v>
      </c>
      <c r="E37" s="707" t="s">
        <v>860</v>
      </c>
      <c r="F37" s="660" t="s">
        <v>815</v>
      </c>
      <c r="G37" s="557"/>
      <c r="H37" s="519"/>
      <c r="I37" s="557"/>
      <c r="J37" s="519"/>
      <c r="K37" s="289" t="s">
        <v>861</v>
      </c>
      <c r="X37" s="758">
        <v>0</v>
      </c>
    </row>
    <row s="1635" customFormat="1" customHeight="1" ht="22.5">
      <c r="A38" s="2392"/>
      <c r="B38" s="511"/>
      <c r="D38" s="669" t="s">
        <v>113</v>
      </c>
      <c r="E38" s="1032" t="s">
        <v>862</v>
      </c>
      <c r="F38" s="1036" t="s">
        <v>552</v>
      </c>
      <c r="G38" s="1036" t="s">
        <v>552</v>
      </c>
      <c r="H38" s="1030"/>
      <c r="I38" s="1036" t="s">
        <v>552</v>
      </c>
      <c r="J38" s="1030"/>
      <c r="K38" s="1031"/>
      <c r="X38" s="758">
        <v>0</v>
      </c>
    </row>
    <row s="1635" customFormat="1" customHeight="1" ht="33.75">
      <c r="A39" s="2392"/>
      <c r="B39" s="511"/>
      <c r="D39" s="665" t="s">
        <v>717</v>
      </c>
      <c r="E39" s="723" t="s">
        <v>863</v>
      </c>
      <c r="F39" s="660" t="s">
        <v>864</v>
      </c>
      <c r="G39" s="668"/>
      <c r="H39" s="1023"/>
      <c r="I39" s="668"/>
      <c r="J39" s="1023"/>
      <c r="K39" s="289" t="s">
        <v>865</v>
      </c>
      <c r="X39" s="758">
        <v>0</v>
      </c>
    </row>
    <row s="1635" customFormat="1" customHeight="1" ht="33.75">
      <c r="A40" s="2392"/>
      <c r="B40" s="511"/>
      <c r="D40" s="665" t="s">
        <v>720</v>
      </c>
      <c r="E40" s="723" t="s">
        <v>866</v>
      </c>
      <c r="F40" s="1027" t="s">
        <v>867</v>
      </c>
      <c r="G40" s="741"/>
      <c r="H40" s="1023"/>
      <c r="I40" s="741"/>
      <c r="J40" s="1023"/>
      <c r="K40" s="289" t="s">
        <v>868</v>
      </c>
      <c r="X40" s="758">
        <v>0</v>
      </c>
    </row>
    <row s="1635" customFormat="1" customHeight="1" ht="22.5">
      <c r="A41" s="2392"/>
      <c r="B41" s="511"/>
      <c r="D41" s="665" t="s">
        <v>93</v>
      </c>
      <c r="E41" s="722" t="s">
        <v>869</v>
      </c>
      <c r="F41" s="660" t="s">
        <v>552</v>
      </c>
      <c r="G41" s="660" t="s">
        <v>552</v>
      </c>
      <c r="H41" s="1024"/>
      <c r="I41" s="660" t="s">
        <v>552</v>
      </c>
      <c r="J41" s="1024"/>
      <c r="K41" s="302"/>
      <c r="X41" s="758">
        <v>0</v>
      </c>
    </row>
    <row s="1635" customFormat="1" customHeight="1" ht="45">
      <c r="A42" s="2392"/>
      <c r="B42" s="511"/>
      <c r="D42" s="665" t="s">
        <v>330</v>
      </c>
      <c r="E42" s="723" t="s">
        <v>870</v>
      </c>
      <c r="F42" s="660" t="s">
        <v>564</v>
      </c>
      <c r="G42" s="557"/>
      <c r="H42" s="1024"/>
      <c r="I42" s="557"/>
      <c r="J42" s="1024"/>
      <c r="K42" s="302" t="s">
        <v>871</v>
      </c>
      <c r="X42" s="758">
        <v>0</v>
      </c>
    </row>
    <row s="1635" customFormat="1" customHeight="1" ht="45">
      <c r="A43" s="2392"/>
      <c r="B43" s="511"/>
      <c r="D43" s="665" t="s">
        <v>338</v>
      </c>
      <c r="E43" s="667" t="s">
        <v>872</v>
      </c>
      <c r="F43" s="1028" t="s">
        <v>564</v>
      </c>
      <c r="G43" s="742"/>
      <c r="H43" s="1023"/>
      <c r="I43" s="742"/>
      <c r="J43" s="1023"/>
      <c r="K43" s="302" t="s">
        <v>873</v>
      </c>
      <c r="X43" s="758">
        <v>0</v>
      </c>
    </row>
    <row s="1635" customFormat="1" customHeight="1" ht="11.25">
      <c r="A44" s="2392"/>
      <c r="B44" s="511"/>
      <c r="D44" s="665" t="s">
        <v>94</v>
      </c>
      <c r="E44" s="666" t="s">
        <v>874</v>
      </c>
      <c r="F44" s="660" t="s">
        <v>864</v>
      </c>
      <c r="G44" s="668"/>
      <c r="H44" s="1023"/>
      <c r="I44" s="668"/>
      <c r="J44" s="1023"/>
      <c r="K44" s="289"/>
      <c r="X44" s="758">
        <v>0</v>
      </c>
    </row>
    <row s="1635" customFormat="1" customHeight="1" ht="11.25">
      <c r="A45" s="2392"/>
      <c r="B45" s="511"/>
      <c r="D45" s="665" t="s">
        <v>759</v>
      </c>
      <c r="E45" s="667" t="s">
        <v>875</v>
      </c>
      <c r="F45" s="660" t="s">
        <v>864</v>
      </c>
      <c r="G45" s="668"/>
      <c r="H45" s="1023"/>
      <c r="I45" s="668"/>
      <c r="J45" s="1023"/>
      <c r="K45" s="289"/>
      <c r="X45" s="758">
        <v>0</v>
      </c>
    </row>
    <row s="1635" customFormat="1" customHeight="1" ht="11.25">
      <c r="A46" s="2392"/>
      <c r="B46" s="511"/>
      <c r="D46" s="665" t="s">
        <v>801</v>
      </c>
      <c r="E46" s="667" t="s">
        <v>876</v>
      </c>
      <c r="F46" s="660" t="s">
        <v>864</v>
      </c>
      <c r="G46" s="668"/>
      <c r="H46" s="1023"/>
      <c r="I46" s="668"/>
      <c r="J46" s="1023"/>
      <c r="K46" s="289"/>
      <c r="X46" s="758">
        <v>0</v>
      </c>
    </row>
    <row s="1635" customFormat="1" customHeight="1" ht="11.25">
      <c r="A47" s="2392"/>
      <c r="B47" s="511"/>
      <c r="D47" s="665" t="s">
        <v>804</v>
      </c>
      <c r="E47" s="667" t="s">
        <v>877</v>
      </c>
      <c r="F47" s="660" t="s">
        <v>864</v>
      </c>
      <c r="G47" s="668"/>
      <c r="H47" s="1023"/>
      <c r="I47" s="668"/>
      <c r="J47" s="1023"/>
      <c r="K47" s="289"/>
      <c r="X47" s="758">
        <v>0</v>
      </c>
    </row>
    <row s="1635" customFormat="1" customHeight="1" ht="11.25">
      <c r="A48" s="2392"/>
      <c r="B48" s="511"/>
      <c r="D48" s="665" t="s">
        <v>878</v>
      </c>
      <c r="E48" s="671" t="s">
        <v>879</v>
      </c>
      <c r="F48" s="660" t="s">
        <v>864</v>
      </c>
      <c r="G48" s="668"/>
      <c r="H48" s="1023"/>
      <c r="I48" s="668"/>
      <c r="J48" s="1023"/>
      <c r="K48" s="289"/>
      <c r="X48" s="758">
        <v>0</v>
      </c>
    </row>
    <row s="1635" customFormat="1" customHeight="1" ht="11.25">
      <c r="A49" s="2392"/>
      <c r="B49" s="511"/>
      <c r="D49" s="665" t="s">
        <v>880</v>
      </c>
      <c r="E49" s="671" t="s">
        <v>881</v>
      </c>
      <c r="F49" s="660" t="s">
        <v>864</v>
      </c>
      <c r="G49" s="668"/>
      <c r="H49" s="1023"/>
      <c r="I49" s="668"/>
      <c r="J49" s="1023"/>
      <c r="K49" s="289"/>
      <c r="X49" s="758">
        <v>0</v>
      </c>
    </row>
    <row s="1635" customFormat="1" customHeight="1" ht="11.25">
      <c r="A50" s="2392"/>
      <c r="B50" s="511"/>
      <c r="D50" s="665" t="s">
        <v>882</v>
      </c>
      <c r="E50" s="667" t="s">
        <v>883</v>
      </c>
      <c r="F50" s="660" t="s">
        <v>864</v>
      </c>
      <c r="G50" s="668"/>
      <c r="H50" s="1023"/>
      <c r="I50" s="668"/>
      <c r="J50" s="1023"/>
      <c r="K50" s="289"/>
      <c r="X50" s="758">
        <v>0</v>
      </c>
    </row>
    <row s="1635" customFormat="1" customHeight="1" ht="11.25">
      <c r="A51" s="2392"/>
      <c r="B51" s="511"/>
      <c r="D51" s="665" t="s">
        <v>884</v>
      </c>
      <c r="E51" s="667" t="s">
        <v>885</v>
      </c>
      <c r="F51" s="660" t="s">
        <v>864</v>
      </c>
      <c r="G51" s="668"/>
      <c r="H51" s="1023"/>
      <c r="I51" s="668"/>
      <c r="J51" s="1023"/>
      <c r="K51" s="289"/>
      <c r="X51" s="758">
        <v>0</v>
      </c>
    </row>
    <row s="1635" customFormat="1" customHeight="1" ht="45">
      <c r="A52" s="2392"/>
      <c r="B52" s="511"/>
      <c r="D52" s="665" t="s">
        <v>114</v>
      </c>
      <c r="E52" s="666" t="s">
        <v>886</v>
      </c>
      <c r="F52" s="660" t="s">
        <v>864</v>
      </c>
      <c r="G52" s="668"/>
      <c r="H52" s="1023"/>
      <c r="I52" s="668"/>
      <c r="J52" s="1023"/>
      <c r="K52" s="289"/>
      <c r="X52" s="758">
        <v>0</v>
      </c>
    </row>
    <row s="1635" customFormat="1" customHeight="1" ht="11.25">
      <c r="A53" s="2392"/>
      <c r="B53" s="511"/>
      <c r="D53" s="665" t="s">
        <v>319</v>
      </c>
      <c r="E53" s="667" t="s">
        <v>875</v>
      </c>
      <c r="F53" s="660" t="s">
        <v>864</v>
      </c>
      <c r="G53" s="668"/>
      <c r="H53" s="1023"/>
      <c r="I53" s="668"/>
      <c r="J53" s="1023"/>
      <c r="K53" s="289"/>
      <c r="X53" s="758">
        <v>0</v>
      </c>
    </row>
    <row s="1635" customFormat="1" customHeight="1" ht="11.25">
      <c r="A54" s="2392"/>
      <c r="B54" s="511"/>
      <c r="D54" s="665" t="s">
        <v>887</v>
      </c>
      <c r="E54" s="667" t="s">
        <v>876</v>
      </c>
      <c r="F54" s="660" t="s">
        <v>864</v>
      </c>
      <c r="G54" s="668"/>
      <c r="H54" s="1023"/>
      <c r="I54" s="668"/>
      <c r="J54" s="1023"/>
      <c r="K54" s="289"/>
      <c r="X54" s="758">
        <v>0</v>
      </c>
    </row>
    <row s="1635" customFormat="1" customHeight="1" ht="11.25">
      <c r="A55" s="2392"/>
      <c r="B55" s="511"/>
      <c r="D55" s="665" t="s">
        <v>888</v>
      </c>
      <c r="E55" s="667" t="s">
        <v>877</v>
      </c>
      <c r="F55" s="660" t="s">
        <v>864</v>
      </c>
      <c r="G55" s="668"/>
      <c r="H55" s="1023"/>
      <c r="I55" s="668"/>
      <c r="J55" s="1023"/>
      <c r="K55" s="289"/>
      <c r="X55" s="758">
        <v>0</v>
      </c>
    </row>
    <row s="1635" customFormat="1" customHeight="1" ht="11.25">
      <c r="A56" s="2392"/>
      <c r="B56" s="511"/>
      <c r="D56" s="665" t="s">
        <v>889</v>
      </c>
      <c r="E56" s="671" t="s">
        <v>879</v>
      </c>
      <c r="F56" s="660" t="s">
        <v>864</v>
      </c>
      <c r="G56" s="668"/>
      <c r="H56" s="1023"/>
      <c r="I56" s="668"/>
      <c r="J56" s="1023"/>
      <c r="K56" s="289"/>
      <c r="X56" s="758">
        <v>0</v>
      </c>
    </row>
    <row s="1635" customFormat="1" customHeight="1" ht="11.25">
      <c r="A57" s="2392"/>
      <c r="B57" s="511"/>
      <c r="D57" s="665" t="s">
        <v>890</v>
      </c>
      <c r="E57" s="671" t="s">
        <v>881</v>
      </c>
      <c r="F57" s="660" t="s">
        <v>864</v>
      </c>
      <c r="G57" s="668"/>
      <c r="H57" s="1023"/>
      <c r="I57" s="668"/>
      <c r="J57" s="1023"/>
      <c r="K57" s="289"/>
      <c r="X57" s="758">
        <v>0</v>
      </c>
    </row>
    <row s="1635" customFormat="1" customHeight="1" ht="11.25">
      <c r="A58" s="2392"/>
      <c r="B58" s="511"/>
      <c r="D58" s="665" t="s">
        <v>891</v>
      </c>
      <c r="E58" s="667" t="s">
        <v>883</v>
      </c>
      <c r="F58" s="660" t="s">
        <v>864</v>
      </c>
      <c r="G58" s="668"/>
      <c r="H58" s="1023"/>
      <c r="I58" s="668"/>
      <c r="J58" s="1023"/>
      <c r="K58" s="289"/>
      <c r="X58" s="758">
        <v>0</v>
      </c>
    </row>
    <row s="1635" customFormat="1" customHeight="1" ht="11.25">
      <c r="A59" s="2392"/>
      <c r="B59" s="511"/>
      <c r="D59" s="665" t="s">
        <v>892</v>
      </c>
      <c r="E59" s="667" t="s">
        <v>885</v>
      </c>
      <c r="F59" s="660" t="s">
        <v>864</v>
      </c>
      <c r="G59" s="668"/>
      <c r="H59" s="1023"/>
      <c r="I59" s="668"/>
      <c r="J59" s="1023"/>
      <c r="K59" s="289"/>
      <c r="X59" s="758">
        <v>0</v>
      </c>
    </row>
    <row s="1635" customFormat="1" customHeight="1" ht="33.75">
      <c r="A60" s="2392"/>
      <c r="B60" s="511"/>
      <c r="D60" s="665" t="s">
        <v>95</v>
      </c>
      <c r="E60" s="666" t="s">
        <v>893</v>
      </c>
      <c r="F60" s="721" t="s">
        <v>564</v>
      </c>
      <c r="G60" s="742"/>
      <c r="H60" s="1023"/>
      <c r="I60" s="742"/>
      <c r="J60" s="1023"/>
      <c r="K60" s="302" t="s">
        <v>894</v>
      </c>
      <c r="X60" s="758">
        <v>0</v>
      </c>
    </row>
    <row s="1635" customFormat="1" customHeight="1" ht="33.75">
      <c r="A61" s="2392"/>
      <c r="B61" s="511"/>
      <c r="D61" s="665" t="s">
        <v>96</v>
      </c>
      <c r="E61" s="666" t="s">
        <v>895</v>
      </c>
      <c r="F61" s="726" t="s">
        <v>825</v>
      </c>
      <c r="G61" s="668"/>
      <c r="H61" s="1023"/>
      <c r="I61" s="668"/>
      <c r="J61" s="1023"/>
      <c r="K61" s="289"/>
      <c r="X61" s="758">
        <v>0</v>
      </c>
    </row>
    <row s="1635" customFormat="1" customHeight="1" ht="22.5">
      <c r="A62" s="2392"/>
      <c r="B62" s="511" t="s">
        <v>594</v>
      </c>
      <c r="D62" s="665" t="s">
        <v>115</v>
      </c>
      <c r="E62" s="666" t="s">
        <v>896</v>
      </c>
      <c r="F62" s="726" t="s">
        <v>312</v>
      </c>
      <c r="G62" s="382"/>
      <c r="H62" s="1023"/>
      <c r="I62" s="382"/>
      <c r="J62" s="1023"/>
      <c r="K62" s="289" t="s">
        <v>637</v>
      </c>
      <c r="X62" s="758">
        <v>0</v>
      </c>
    </row>
    <row s="1635" customFormat="1" customHeight="1" ht="45">
      <c r="A63" s="2392"/>
      <c r="B63" s="511" t="s">
        <v>594</v>
      </c>
      <c r="D63" s="665" t="s">
        <v>897</v>
      </c>
      <c r="E63" s="667" t="s">
        <v>898</v>
      </c>
      <c r="F63" s="721" t="s">
        <v>312</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113</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93</v>
      </c>
      <c r="E71" s="666" t="s">
        <v>907</v>
      </c>
      <c r="F71" s="660" t="s">
        <v>867</v>
      </c>
      <c r="G71" s="557"/>
      <c r="H71" s="1030"/>
      <c r="I71" s="557"/>
      <c r="J71" s="1030"/>
      <c r="K71" s="302"/>
      <c r="X71" s="758">
        <v>0</v>
      </c>
    </row>
    <row s="1635" customFormat="1" customHeight="1" ht="56.25" hidden="1">
      <c r="A72" s="2392"/>
      <c r="B72" s="511"/>
      <c r="D72" s="665" t="s">
        <v>94</v>
      </c>
      <c r="E72" s="666" t="s">
        <v>908</v>
      </c>
      <c r="F72" s="721" t="s">
        <v>564</v>
      </c>
      <c r="G72" s="742"/>
      <c r="H72" s="1023"/>
      <c r="I72" s="742"/>
      <c r="J72" s="1023"/>
      <c r="K72" s="302"/>
      <c r="X72" s="758">
        <v>0</v>
      </c>
    </row>
    <row s="1635" customFormat="1" customHeight="1" ht="33.75" hidden="1">
      <c r="A73" s="2392"/>
      <c r="B73" s="511"/>
      <c r="D73" s="665" t="s">
        <v>114</v>
      </c>
      <c r="E73" s="666" t="s">
        <v>909</v>
      </c>
      <c r="F73" s="726" t="s">
        <v>825</v>
      </c>
      <c r="G73" s="668"/>
      <c r="H73" s="1023"/>
      <c r="I73" s="668"/>
      <c r="J73" s="1023"/>
      <c r="K73" s="289"/>
      <c r="X73" s="758">
        <v>0</v>
      </c>
    </row>
    <row s="1635" customFormat="1" customHeight="1" ht="22.5" hidden="1">
      <c r="A74" s="2392"/>
      <c r="B74" s="511" t="s">
        <v>594</v>
      </c>
      <c r="D74" s="665" t="s">
        <v>95</v>
      </c>
      <c r="E74" s="666" t="s">
        <v>910</v>
      </c>
      <c r="F74" s="726" t="s">
        <v>312</v>
      </c>
      <c r="G74" s="382"/>
      <c r="H74" s="1023"/>
      <c r="I74" s="382"/>
      <c r="J74" s="1023"/>
      <c r="K74" s="289" t="s">
        <v>637</v>
      </c>
      <c r="X74" s="758">
        <v>0</v>
      </c>
    </row>
    <row s="1635" customFormat="1" customHeight="1" ht="45" hidden="1">
      <c r="A75" s="2392"/>
      <c r="B75" s="511" t="s">
        <v>594</v>
      </c>
      <c r="D75" s="665" t="s">
        <v>658</v>
      </c>
      <c r="E75" s="667" t="s">
        <v>911</v>
      </c>
      <c r="F75" s="721" t="s">
        <v>312</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113</v>
      </c>
      <c r="E78" s="666" t="s">
        <v>915</v>
      </c>
      <c r="F78" s="721" t="s">
        <v>815</v>
      </c>
      <c r="G78" s="724"/>
      <c r="H78" s="1023"/>
      <c r="I78" s="724"/>
      <c r="J78" s="1023"/>
      <c r="K78" s="289" t="s">
        <v>916</v>
      </c>
      <c r="X78" s="758">
        <v>0</v>
      </c>
    </row>
    <row s="1635" customFormat="1" customHeight="1" ht="22.5" hidden="1">
      <c r="A79" s="2392"/>
      <c r="B79" s="511"/>
      <c r="D79" s="665" t="s">
        <v>93</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94</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114</v>
      </c>
      <c r="E95" s="666" t="s">
        <v>933</v>
      </c>
      <c r="F95" s="725" t="s">
        <v>564</v>
      </c>
      <c r="G95" s="727"/>
      <c r="H95" s="1023"/>
      <c r="I95" s="727"/>
      <c r="J95" s="1023"/>
      <c r="K95" s="289" t="s">
        <v>934</v>
      </c>
      <c r="X95" s="758">
        <v>0</v>
      </c>
    </row>
    <row s="1635" customFormat="1" customHeight="1" ht="33.75" hidden="1">
      <c r="A96" s="2392"/>
      <c r="B96" s="511"/>
      <c r="D96" s="665" t="s">
        <v>95</v>
      </c>
      <c r="E96" s="666" t="s">
        <v>935</v>
      </c>
      <c r="F96" s="726" t="s">
        <v>825</v>
      </c>
      <c r="G96" s="728"/>
      <c r="H96" s="1023"/>
      <c r="I96" s="728"/>
      <c r="J96" s="1023"/>
      <c r="K96" s="289"/>
      <c r="X96" s="758">
        <v>0</v>
      </c>
    </row>
    <row s="1635" customFormat="1" customHeight="1" ht="22.5" hidden="1">
      <c r="A97" s="2392"/>
      <c r="B97" s="511" t="s">
        <v>594</v>
      </c>
      <c r="D97" s="665" t="s">
        <v>96</v>
      </c>
      <c r="E97" s="666" t="s">
        <v>936</v>
      </c>
      <c r="F97" s="726" t="s">
        <v>312</v>
      </c>
      <c r="G97" s="385"/>
      <c r="H97" s="1023"/>
      <c r="I97" s="385"/>
      <c r="J97" s="1023"/>
      <c r="K97" s="289" t="s">
        <v>637</v>
      </c>
      <c r="X97" s="758">
        <v>0</v>
      </c>
    </row>
    <row s="1635" customFormat="1" customHeight="1" ht="45" hidden="1">
      <c r="A98" s="2392"/>
      <c r="B98" s="511" t="s">
        <v>594</v>
      </c>
      <c r="D98" s="665" t="s">
        <v>937</v>
      </c>
      <c r="E98" s="667" t="s">
        <v>938</v>
      </c>
      <c r="F98" s="721" t="s">
        <v>312</v>
      </c>
      <c r="G98" s="385"/>
      <c r="H98" s="1023"/>
      <c r="I98" s="385"/>
      <c r="J98" s="1023"/>
      <c r="K98" s="289" t="s">
        <v>637</v>
      </c>
      <c r="X98" s="758">
        <v>0</v>
      </c>
    </row>
    <row s="1635" customFormat="1" customHeight="1" ht="95.25" hidden="1">
      <c r="A99" s="2392"/>
      <c r="B99" s="511" t="s">
        <v>594</v>
      </c>
      <c r="D99" s="665" t="s">
        <v>115</v>
      </c>
      <c r="E99" s="666" t="s">
        <v>939</v>
      </c>
      <c r="F99" s="721" t="s">
        <v>312</v>
      </c>
      <c r="G99" s="385"/>
      <c r="H99" s="1023"/>
      <c r="I99" s="385"/>
      <c r="J99" s="1023"/>
      <c r="K99" s="289" t="s">
        <v>637</v>
      </c>
      <c r="X99" s="758">
        <v>0</v>
      </c>
    </row>
    <row s="1635" customFormat="1" customHeight="1" ht="22.5" hidden="1">
      <c r="A100" s="2392"/>
      <c r="B100" s="511" t="s">
        <v>594</v>
      </c>
      <c r="D100" s="665" t="s">
        <v>151</v>
      </c>
      <c r="E100" s="666" t="s">
        <v>940</v>
      </c>
      <c r="F100" s="721" t="s">
        <v>312</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8E26B-356E-8347-9BD8-8436199B778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"Сургутская ГРЭС-2" ПАО "Юнипро"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64</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8DE5-A241-51A2-6789-EF2139A925F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492</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492</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492</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492</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"Сургутская ГРЭС-2" ПАО "Юнипро"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91</v>
      </c>
      <c r="E30" s="760" t="s">
        <v>308</v>
      </c>
      <c r="F30" s="760" t="s">
        <v>572</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C7A5-0A6D-FE53-7FF7-985C5D8889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"Сургутская ГРЭС-2" ПАО "Юнипро"</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92</v>
      </c>
      <c r="R10" s="915" t="s">
        <v>983</v>
      </c>
      <c r="S10" s="915" t="s">
        <v>984</v>
      </c>
      <c r="T10" s="916" t="s">
        <v>985</v>
      </c>
      <c r="U10" s="915" t="s">
        <v>92</v>
      </c>
      <c r="V10" s="915" t="s">
        <v>986</v>
      </c>
      <c r="W10" s="915" t="s">
        <v>984</v>
      </c>
      <c r="X10" s="916" t="s">
        <v>985</v>
      </c>
      <c r="Y10" s="301" t="s">
        <v>987</v>
      </c>
      <c r="Z10" s="2101" t="s">
        <v>91</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C49AB-E77D-F1CE-7008-A6E7314099D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"Сургутская ГРЭС-2" ПАО "Юнипро"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1012</v>
      </c>
      <c r="K12" s="2127"/>
      <c r="L12" s="2232"/>
      <c r="M12" s="2232"/>
      <c r="N12" s="2127"/>
      <c r="O12" s="2127"/>
      <c r="P12" s="2418"/>
      <c r="Q12" s="2418"/>
      <c r="R12" s="2418"/>
      <c r="S12" s="1134" t="s">
        <v>89</v>
      </c>
      <c r="T12" s="1134" t="s">
        <v>90</v>
      </c>
      <c r="U12" s="1134" t="s">
        <v>88</v>
      </c>
      <c r="V12" s="1134" t="s">
        <v>1013</v>
      </c>
      <c r="W12" s="1134" t="s">
        <v>88</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C7A93-7CBD-9A4B-EE02-A7350F509C8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"Сургутская ГРЭС-2" ПАО "Юнипро"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112</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113</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4956D-9D32-0F32-49E5-D1ECA88342D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"Сургутская ГРЭС-2" ПАО "Юнипро"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0BB7E-D5FC-96E7-BCE6-961D45C27E3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"Сургутская ГРЭС-2" ПАО "Юнипро"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91</v>
      </c>
      <c r="E13" s="760" t="s">
        <v>308</v>
      </c>
      <c r="F13" s="760" t="s">
        <v>572</v>
      </c>
      <c r="G13" s="808" t="s">
        <v>309</v>
      </c>
      <c r="H13" s="754" t="s">
        <v>309</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6BCD8-341C-71ED-5912-DC0D1B3596E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"Сургутская ГРЭС-2" ПАО "Юнипро"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91</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113</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75819-982D-07AF-98C3-4851647E4274}"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492</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492</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492</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492</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492</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"Сургутская ГРЭС-2" ПАО "Юнипро"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91</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45654.58443287037</v>
      </c>
      <c r="H22" s="198" t="s">
        <v>312</v>
      </c>
      <c r="I22" s="151" t="s">
        <v>1139</v>
      </c>
      <c r="M22" s="83">
        <v>20</v>
      </c>
    </row>
    <row customHeight="1" ht="60">
      <c r="A23" s="1683"/>
      <c r="C23" s="96"/>
      <c r="D23" s="147" t="s">
        <v>1029</v>
      </c>
      <c r="E23" s="194" t="s">
        <v>1140</v>
      </c>
      <c r="F23" s="198"/>
      <c r="G23" s="2933" t="s">
        <v>1141</v>
      </c>
      <c r="H23" s="213"/>
      <c r="I23" s="258" t="s">
        <v>1142</v>
      </c>
      <c r="M23" s="83">
        <v>57</v>
      </c>
    </row>
    <row customHeight="1" ht="35.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312</v>
      </c>
      <c r="H24" s="2934" t="s">
        <v>1143</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76.25">
      <c r="A26" s="1683"/>
      <c r="C26" s="96"/>
      <c r="D26" s="147" t="s">
        <v>330</v>
      </c>
      <c r="E26" s="199" t="s">
        <v>1144</v>
      </c>
      <c r="F26" s="198"/>
      <c r="G26" s="198" t="s">
        <v>312</v>
      </c>
      <c r="H26" s="213" t="s">
        <v>1143</v>
      </c>
      <c r="I26" s="2169" t="s">
        <v>1145</v>
      </c>
      <c r="M26" s="83">
        <v>14</v>
      </c>
    </row>
    <row customHeight="1" ht="15.75">
      <c r="A27" s="1683" t="s">
        <v>112</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154.5">
      <c r="A29" s="1683"/>
      <c r="C29" s="96"/>
      <c r="D29" s="147" t="s">
        <v>759</v>
      </c>
      <c r="E29" s="205" t="s">
        <v>1132</v>
      </c>
      <c r="F29" s="198"/>
      <c r="G29" s="257" t="s">
        <v>1146</v>
      </c>
      <c r="H29" s="198" t="s">
        <v>312</v>
      </c>
      <c r="I29" s="2169" t="s">
        <v>1147</v>
      </c>
      <c r="M29" s="83">
        <v>20</v>
      </c>
    </row>
    <row customHeight="1" ht="15.75">
      <c r="A30" s="1683" t="s">
        <v>113</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1148</v>
      </c>
      <c r="E33" s="206" t="s">
        <v>1133</v>
      </c>
      <c r="F33" s="198"/>
      <c r="G33" s="257" t="s">
        <v>1149</v>
      </c>
      <c r="H33" s="198" t="s">
        <v>312</v>
      </c>
      <c r="I33" s="2169" t="s">
        <v>1150</v>
      </c>
      <c r="M33" s="83">
        <v>14</v>
      </c>
    </row>
    <row customHeight="1" ht="15.75">
      <c r="A34" s="1683" t="s">
        <v>93</v>
      </c>
      <c r="C34" s="96"/>
      <c r="D34" s="109"/>
      <c r="E34" s="204" t="s">
        <v>328</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45.75">
      <c r="A36" s="1683"/>
      <c r="C36" s="96"/>
      <c r="D36" s="147" t="s">
        <v>1151</v>
      </c>
      <c r="E36" s="206" t="s">
        <v>1134</v>
      </c>
      <c r="F36" s="198"/>
      <c r="G36" s="257" t="s">
        <v>1152</v>
      </c>
      <c r="H36" s="198" t="s">
        <v>312</v>
      </c>
      <c r="I36" s="2143" t="s">
        <v>1153</v>
      </c>
      <c r="M36" s="83">
        <v>14</v>
      </c>
    </row>
    <row customHeight="1" ht="15.75">
      <c r="A37" s="1683" t="s">
        <v>94</v>
      </c>
      <c r="C37" s="96"/>
      <c r="D37" s="109"/>
      <c r="E37" s="204" t="s">
        <v>328</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889</v>
      </c>
      <c r="E39" s="206" t="s">
        <v>1135</v>
      </c>
      <c r="F39" s="198"/>
      <c r="G39" s="207" t="s">
        <v>1154</v>
      </c>
      <c r="H39" s="198" t="s">
        <v>312</v>
      </c>
      <c r="I39" s="2169" t="s">
        <v>1155</v>
      </c>
      <c r="L39" s="155" t="s">
        <v>1136</v>
      </c>
      <c r="M39" s="83">
        <v>14</v>
      </c>
    </row>
    <row customHeight="1" ht="15.75">
      <c r="A40" s="1683" t="s">
        <v>114</v>
      </c>
      <c r="C40" s="96"/>
      <c r="D40" s="109"/>
      <c r="E40" s="204" t="s">
        <v>328</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C39758A7-E714-2B7E-AF67-C10580DE755E}"/>
    <hyperlink ref="H24" r:id="rId3" xr:uid="{5B5027A5-F227-D91C-5A99-87A8F3E2E6E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C4609-21A3-79FB-FBF8-28C40057C1F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1156</v>
      </c>
      <c r="D3" s="344"/>
      <c r="E3" s="1031"/>
      <c r="F3" s="1031"/>
      <c r="G3" s="2427"/>
      <c r="H3" s="1500"/>
      <c r="I3" s="651" t="s">
        <v>1157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1158</v>
      </c>
      <c r="D6" s="344"/>
      <c r="E6" s="1031"/>
      <c r="F6" s="1031"/>
      <c r="G6" s="2427"/>
      <c r="H6" s="1500"/>
      <c r="I6" s="651" t="s">
        <v>1157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45631.490891203706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100-нп</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91</v>
      </c>
      <c r="F20" s="2224" t="s">
        <v>125</v>
      </c>
      <c r="G20" s="2224" t="s">
        <v>126</v>
      </c>
      <c r="H20" s="2386" t="s">
        <v>1159</v>
      </c>
      <c r="I20" s="2387"/>
      <c r="J20" s="2433"/>
      <c r="K20" s="2224" t="s">
        <v>309</v>
      </c>
      <c r="L20" s="2224" t="s">
        <v>396</v>
      </c>
      <c r="M20" s="2389"/>
      <c r="AH20" s="374">
        <v>21</v>
      </c>
    </row>
    <row customHeight="1" ht="22.049999999999997">
      <c r="D21" s="376"/>
      <c r="E21" s="2279"/>
      <c r="F21" s="2225"/>
      <c r="G21" s="2225"/>
      <c r="H21" s="2218" t="s">
        <v>1160</v>
      </c>
      <c r="I21" s="2220"/>
      <c r="J21" s="108" t="s">
        <v>1161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312</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1156</v>
      </c>
      <c r="D25" s="2466"/>
      <c r="E25" s="2204"/>
      <c r="F25" s="2470"/>
      <c r="G25" s="2427"/>
      <c r="H25" s="1500"/>
      <c r="I25" s="651" t="s">
        <v>1157</v>
      </c>
      <c r="J25" s="571"/>
      <c r="K25" s="1500"/>
      <c r="L25" s="214"/>
      <c r="M25" s="2170"/>
      <c r="N25" s="334"/>
      <c r="O25" s="1624"/>
      <c r="P25" s="1624"/>
      <c r="AH25" s="1631">
        <v>0</v>
      </c>
    </row>
    <row customHeight="1" ht="0.75" hidden="1">
      <c r="A26" s="1780"/>
      <c r="B26" s="1780"/>
      <c r="C26" s="369" t="s">
        <v>1162</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1156</v>
      </c>
      <c r="D28" s="2462"/>
      <c r="E28" s="2463"/>
      <c r="F28" s="2464"/>
      <c r="G28" s="2427"/>
      <c r="H28" s="1500"/>
      <c r="I28" s="651" t="s">
        <v>1157</v>
      </c>
      <c r="J28" s="571"/>
      <c r="K28" s="1500"/>
      <c r="L28" s="214"/>
      <c r="M28" s="2170"/>
      <c r="N28" s="334"/>
      <c r="O28" s="1624"/>
      <c r="P28" s="1624"/>
      <c r="AH28" s="1631">
        <v>0</v>
      </c>
    </row>
    <row s="1635" customFormat="1" customHeight="1" ht="0.75" hidden="1">
      <c r="A29" s="1780"/>
      <c r="B29" s="1780"/>
      <c r="C29" s="369" t="s">
        <v>1162</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1156</v>
      </c>
      <c r="D31" s="2462"/>
      <c r="E31" s="2204"/>
      <c r="F31" s="2383"/>
      <c r="G31" s="2427"/>
      <c r="H31" s="1500"/>
      <c r="I31" s="651" t="s">
        <v>1157</v>
      </c>
      <c r="J31" s="571"/>
      <c r="K31" s="1500"/>
      <c r="L31" s="214"/>
      <c r="M31" s="2170"/>
      <c r="N31" s="334"/>
      <c r="O31" s="1624"/>
      <c r="P31" s="1624"/>
      <c r="AH31" s="1631">
        <v>0</v>
      </c>
    </row>
    <row s="1635" customFormat="1" customHeight="1" ht="0.75" hidden="1">
      <c r="A32" s="1780"/>
      <c r="B32" s="1780"/>
      <c r="C32" s="369" t="s">
        <v>1162</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1156</v>
      </c>
      <c r="D34" s="2462"/>
      <c r="E34" s="2204"/>
      <c r="F34" s="2383"/>
      <c r="G34" s="2427"/>
      <c r="H34" s="1500"/>
      <c r="I34" s="651" t="s">
        <v>1157</v>
      </c>
      <c r="J34" s="571"/>
      <c r="K34" s="1500"/>
      <c r="L34" s="214"/>
      <c r="M34" s="2170"/>
      <c r="N34" s="334"/>
      <c r="O34" s="1624"/>
      <c r="P34" s="1624"/>
      <c r="AH34" s="1631">
        <v>0</v>
      </c>
    </row>
    <row s="1635" customFormat="1" customHeight="1" ht="0.75" hidden="1">
      <c r="A35" s="1780"/>
      <c r="B35" s="1780"/>
      <c r="C35" s="369" t="s">
        <v>1162</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1156</v>
      </c>
      <c r="D37" s="2462"/>
      <c r="E37" s="2204"/>
      <c r="F37" s="2383"/>
      <c r="G37" s="2427"/>
      <c r="H37" s="1500"/>
      <c r="I37" s="651" t="s">
        <v>1157</v>
      </c>
      <c r="J37" s="571"/>
      <c r="K37" s="1500"/>
      <c r="L37" s="214"/>
      <c r="M37" s="2170"/>
      <c r="N37" s="334"/>
      <c r="O37" s="1624"/>
      <c r="P37" s="1624"/>
      <c r="AH37" s="1631">
        <v>0</v>
      </c>
    </row>
    <row s="1635" customFormat="1" customHeight="1" ht="0.75" hidden="1">
      <c r="A38" s="1780"/>
      <c r="B38" s="1780"/>
      <c r="C38" s="369" t="s">
        <v>1162</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1156</v>
      </c>
      <c r="D40" s="2462"/>
      <c r="E40" s="2204"/>
      <c r="F40" s="2383"/>
      <c r="G40" s="2427"/>
      <c r="H40" s="1500"/>
      <c r="I40" s="651" t="s">
        <v>1157</v>
      </c>
      <c r="J40" s="571"/>
      <c r="K40" s="1500"/>
      <c r="L40" s="214"/>
      <c r="M40" s="2170"/>
      <c r="N40" s="334"/>
      <c r="O40" s="1624"/>
      <c r="P40" s="1624"/>
      <c r="AH40" s="1631">
        <v>0</v>
      </c>
    </row>
    <row s="1635" customFormat="1" customHeight="1" ht="0.75" hidden="1">
      <c r="A41" s="1780"/>
      <c r="B41" s="1780"/>
      <c r="C41" s="369" t="s">
        <v>1162</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1156</v>
      </c>
      <c r="D43" s="2462"/>
      <c r="E43" s="2204"/>
      <c r="F43" s="2383"/>
      <c r="G43" s="2427"/>
      <c r="H43" s="1500"/>
      <c r="I43" s="651" t="s">
        <v>1157</v>
      </c>
      <c r="J43" s="571"/>
      <c r="K43" s="1500"/>
      <c r="L43" s="214"/>
      <c r="M43" s="2170"/>
      <c r="N43" s="334"/>
      <c r="O43" s="1624"/>
      <c r="P43" s="1624"/>
      <c r="AH43" s="1631">
        <v>0</v>
      </c>
    </row>
    <row s="1635" customFormat="1" customHeight="1" ht="0.75" hidden="1">
      <c r="A44" s="1780"/>
      <c r="B44" s="1780"/>
      <c r="C44" s="369" t="s">
        <v>1162</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1156</v>
      </c>
      <c r="D46" s="2462"/>
      <c r="E46" s="2204"/>
      <c r="F46" s="2383"/>
      <c r="G46" s="2427"/>
      <c r="H46" s="1500"/>
      <c r="I46" s="651" t="s">
        <v>1157</v>
      </c>
      <c r="J46" s="571"/>
      <c r="K46" s="1500"/>
      <c r="L46" s="214"/>
      <c r="M46" s="2170"/>
      <c r="N46" s="334"/>
      <c r="O46" s="1624"/>
      <c r="P46" s="1624"/>
      <c r="AH46" s="1631">
        <v>0</v>
      </c>
    </row>
    <row s="1635" customFormat="1" customHeight="1" ht="0.75" hidden="1">
      <c r="A47" s="1780"/>
      <c r="B47" s="1780"/>
      <c r="C47" s="369" t="s">
        <v>1162</v>
      </c>
      <c r="D47" s="2462"/>
      <c r="E47" s="2204"/>
      <c r="F47" s="2383"/>
      <c r="G47" s="400"/>
      <c r="H47" s="1500"/>
      <c r="I47" s="651"/>
      <c r="J47" s="571"/>
      <c r="K47" s="1500"/>
      <c r="L47" s="214"/>
      <c r="M47" s="2170"/>
      <c r="N47" s="334"/>
      <c r="O47" s="1624"/>
      <c r="P47" s="1624"/>
      <c r="AH47" s="1631">
        <v>0</v>
      </c>
    </row>
    <row s="1635" customFormat="1" customHeight="1" ht="18.75" hidden="1">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1156</v>
      </c>
      <c r="D49" s="2462"/>
      <c r="E49" s="2204"/>
      <c r="F49" s="2383"/>
      <c r="G49" s="2427"/>
      <c r="H49" s="1500"/>
      <c r="I49" s="651" t="s">
        <v>1157</v>
      </c>
      <c r="J49" s="571"/>
      <c r="K49" s="1500"/>
      <c r="L49" s="214"/>
      <c r="M49" s="2170"/>
      <c r="N49" s="334"/>
      <c r="O49" s="1624"/>
      <c r="P49" s="1624"/>
      <c r="AH49" s="1631">
        <v>0</v>
      </c>
    </row>
    <row s="1635" customFormat="1" customHeight="1" ht="0.75" hidden="1">
      <c r="A50" s="1780"/>
      <c r="B50" s="1780"/>
      <c r="C50" s="369" t="s">
        <v>1162</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H51" s="1862"/>
      <c r="I51" s="1739"/>
      <c r="J51" s="1773"/>
      <c r="K51" s="1865"/>
      <c r="L51" s="1862" t="s">
        <v>312</v>
      </c>
      <c r="M51" s="2170"/>
      <c r="N51" s="334"/>
      <c r="O51" s="1624"/>
      <c r="P51" s="1624"/>
      <c r="AH51" s="1631">
        <v>0</v>
      </c>
    </row>
    <row s="1635" customFormat="1" customHeight="1" ht="18.75" hidden="1">
      <c r="A52" s="1780"/>
      <c r="B52" s="1780"/>
      <c r="C52" s="369" t="s">
        <v>1156</v>
      </c>
      <c r="D52" s="2462"/>
      <c r="E52" s="2204"/>
      <c r="F52" s="2383"/>
      <c r="G52" s="2427"/>
      <c r="H52" s="1500"/>
      <c r="I52" s="651" t="s">
        <v>1157</v>
      </c>
      <c r="J52" s="571"/>
      <c r="K52" s="1500"/>
      <c r="L52" s="214"/>
      <c r="M52" s="2170"/>
      <c r="N52" s="334"/>
      <c r="O52" s="1624"/>
      <c r="P52" s="1624"/>
      <c r="AH52" s="1631">
        <v>0</v>
      </c>
    </row>
    <row s="1635" customFormat="1" customHeight="1" ht="0.75" hidden="1">
      <c r="A53" s="1780"/>
      <c r="B53" s="1780"/>
      <c r="C53" s="369" t="s">
        <v>1162</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1156</v>
      </c>
      <c r="D55" s="2462"/>
      <c r="E55" s="2204"/>
      <c r="F55" s="2383"/>
      <c r="G55" s="2427"/>
      <c r="H55" s="1500"/>
      <c r="I55" s="651" t="s">
        <v>1157</v>
      </c>
      <c r="J55" s="571"/>
      <c r="K55" s="1500"/>
      <c r="L55" s="214"/>
      <c r="M55" s="2170"/>
      <c r="N55" s="334"/>
      <c r="O55" s="1624"/>
      <c r="P55" s="1624"/>
      <c r="AH55" s="1631">
        <v>0</v>
      </c>
    </row>
    <row s="1635" customFormat="1" customHeight="1" ht="0.75" hidden="1">
      <c r="A56" s="1780"/>
      <c r="B56" s="1780"/>
      <c r="C56" s="369" t="s">
        <v>1162</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1156</v>
      </c>
      <c r="D58" s="2462"/>
      <c r="E58" s="2204"/>
      <c r="F58" s="2383"/>
      <c r="G58" s="2427"/>
      <c r="H58" s="1500"/>
      <c r="I58" s="651" t="s">
        <v>1157</v>
      </c>
      <c r="J58" s="571"/>
      <c r="K58" s="1500"/>
      <c r="L58" s="214"/>
      <c r="M58" s="2170"/>
      <c r="N58" s="334"/>
      <c r="O58" s="1624"/>
      <c r="P58" s="1624"/>
      <c r="AH58" s="1631">
        <v>0</v>
      </c>
    </row>
    <row s="1635" customFormat="1" customHeight="1" ht="0.75" hidden="1">
      <c r="A59" s="1780"/>
      <c r="B59" s="1780"/>
      <c r="C59" s="369" t="s">
        <v>1162</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1156</v>
      </c>
      <c r="D61" s="2462"/>
      <c r="E61" s="2204"/>
      <c r="F61" s="2383"/>
      <c r="G61" s="2427"/>
      <c r="H61" s="1500"/>
      <c r="I61" s="651" t="s">
        <v>1157</v>
      </c>
      <c r="J61" s="571"/>
      <c r="K61" s="1500"/>
      <c r="L61" s="214"/>
      <c r="M61" s="2170"/>
      <c r="N61" s="334"/>
      <c r="O61" s="1624"/>
      <c r="P61" s="1624"/>
      <c r="AH61" s="1631">
        <v>0</v>
      </c>
    </row>
    <row s="1635" customFormat="1" customHeight="1" ht="0.75" hidden="1">
      <c r="A62" s="1780"/>
      <c r="B62" s="1780"/>
      <c r="C62" s="369" t="s">
        <v>1162</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1156</v>
      </c>
      <c r="D64" s="2462"/>
      <c r="E64" s="2204"/>
      <c r="F64" s="2383"/>
      <c r="G64" s="2427"/>
      <c r="H64" s="1500"/>
      <c r="I64" s="651" t="s">
        <v>1157</v>
      </c>
      <c r="J64" s="571"/>
      <c r="K64" s="1500"/>
      <c r="L64" s="214"/>
      <c r="M64" s="2170"/>
      <c r="N64" s="334"/>
      <c r="O64" s="1624"/>
      <c r="P64" s="1624"/>
      <c r="AH64" s="1631">
        <v>0</v>
      </c>
    </row>
    <row s="1635" customFormat="1" customHeight="1" ht="0.75" hidden="1">
      <c r="A65" s="1780"/>
      <c r="B65" s="1780"/>
      <c r="C65" s="369" t="s">
        <v>1162</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1156</v>
      </c>
      <c r="D67" s="2462"/>
      <c r="E67" s="2204"/>
      <c r="F67" s="2383"/>
      <c r="G67" s="2427"/>
      <c r="H67" s="1500"/>
      <c r="I67" s="651" t="s">
        <v>1157</v>
      </c>
      <c r="J67" s="571"/>
      <c r="K67" s="1500"/>
      <c r="L67" s="214"/>
      <c r="M67" s="2170"/>
      <c r="N67" s="334"/>
      <c r="O67" s="1624"/>
      <c r="P67" s="1624"/>
      <c r="AH67" s="1631">
        <v>0</v>
      </c>
    </row>
    <row s="1635" customFormat="1" customHeight="1" ht="0.75" hidden="1">
      <c r="A68" s="1780"/>
      <c r="B68" s="1780"/>
      <c r="C68" s="369" t="s">
        <v>1162</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1156</v>
      </c>
      <c r="D70" s="2462"/>
      <c r="E70" s="2204"/>
      <c r="F70" s="2383"/>
      <c r="G70" s="2427"/>
      <c r="H70" s="1500"/>
      <c r="I70" s="651" t="s">
        <v>1157</v>
      </c>
      <c r="J70" s="571"/>
      <c r="K70" s="1500"/>
      <c r="L70" s="214"/>
      <c r="M70" s="2170"/>
      <c r="N70" s="334"/>
      <c r="O70" s="1624"/>
      <c r="P70" s="1624"/>
      <c r="AH70" s="1631">
        <v>0</v>
      </c>
    </row>
    <row s="1635" customFormat="1" customHeight="1" ht="0.75" hidden="1">
      <c r="A71" s="1780"/>
      <c r="B71" s="1780"/>
      <c r="C71" s="369" t="s">
        <v>1162</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1156</v>
      </c>
      <c r="D73" s="2462"/>
      <c r="E73" s="2204"/>
      <c r="F73" s="2383"/>
      <c r="G73" s="2427"/>
      <c r="H73" s="1500"/>
      <c r="I73" s="651" t="s">
        <v>1157</v>
      </c>
      <c r="J73" s="571"/>
      <c r="K73" s="1500"/>
      <c r="L73" s="214"/>
      <c r="M73" s="2170"/>
      <c r="N73" s="334"/>
      <c r="O73" s="1624"/>
      <c r="P73" s="1624"/>
      <c r="AH73" s="1631">
        <v>0</v>
      </c>
    </row>
    <row s="1635" customFormat="1" customHeight="1" ht="0.75" hidden="1">
      <c r="A74" s="1780"/>
      <c r="B74" s="1780"/>
      <c r="C74" s="369" t="s">
        <v>1162</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1156</v>
      </c>
      <c r="D76" s="2462"/>
      <c r="E76" s="2204"/>
      <c r="F76" s="2383"/>
      <c r="G76" s="2427"/>
      <c r="H76" s="1500"/>
      <c r="I76" s="651" t="s">
        <v>1157</v>
      </c>
      <c r="J76" s="571"/>
      <c r="K76" s="1500"/>
      <c r="L76" s="214"/>
      <c r="M76" s="2170"/>
      <c r="N76" s="334"/>
      <c r="O76" s="1624"/>
      <c r="P76" s="1624"/>
      <c r="AH76" s="1631">
        <v>0</v>
      </c>
    </row>
    <row s="1635" customFormat="1" customHeight="1" ht="0.75" hidden="1">
      <c r="A77" s="1780"/>
      <c r="B77" s="1780"/>
      <c r="C77" s="369" t="s">
        <v>1162</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1156</v>
      </c>
      <c r="D79" s="2462"/>
      <c r="E79" s="2204"/>
      <c r="F79" s="2383"/>
      <c r="G79" s="2427"/>
      <c r="H79" s="1500"/>
      <c r="I79" s="651" t="s">
        <v>1157</v>
      </c>
      <c r="J79" s="571"/>
      <c r="K79" s="1500"/>
      <c r="L79" s="214"/>
      <c r="M79" s="2170"/>
      <c r="N79" s="334"/>
      <c r="O79" s="1624"/>
      <c r="P79" s="1624"/>
      <c r="AH79" s="1631">
        <v>0</v>
      </c>
    </row>
    <row s="1635" customFormat="1" customHeight="1" ht="0.75" hidden="1">
      <c r="A80" s="1780"/>
      <c r="B80" s="1780"/>
      <c r="C80" s="369" t="s">
        <v>1162</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1156</v>
      </c>
      <c r="D82" s="2462"/>
      <c r="E82" s="2204"/>
      <c r="F82" s="2383"/>
      <c r="G82" s="2427"/>
      <c r="H82" s="1500"/>
      <c r="I82" s="651" t="s">
        <v>1157</v>
      </c>
      <c r="J82" s="571"/>
      <c r="K82" s="1500"/>
      <c r="L82" s="214"/>
      <c r="M82" s="2170"/>
      <c r="N82" s="334"/>
      <c r="O82" s="1624"/>
      <c r="P82" s="1624"/>
      <c r="AH82" s="1631">
        <v>0</v>
      </c>
    </row>
    <row s="1635" customFormat="1" customHeight="1" ht="1.05">
      <c r="A83" s="1780"/>
      <c r="B83" s="1780"/>
      <c r="C83" s="369" t="s">
        <v>1162</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1163</v>
      </c>
      <c r="N85" s="334"/>
      <c r="AH85" s="374">
        <v>34</v>
      </c>
    </row>
    <row customHeight="1" ht="19.95">
      <c r="A86" s="1780"/>
      <c r="B86" s="1780"/>
      <c r="D86" s="376"/>
      <c r="E86" s="147" t="s">
        <v>93</v>
      </c>
      <c r="F86" s="2460" t="s">
        <v>1164</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1158</v>
      </c>
      <c r="D88" s="2462"/>
      <c r="E88" s="2204"/>
      <c r="F88" s="2383"/>
      <c r="G88" s="2427"/>
      <c r="H88" s="1500"/>
      <c r="I88" s="651" t="s">
        <v>1157</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1158</v>
      </c>
      <c r="D91" s="2462"/>
      <c r="E91" s="2204"/>
      <c r="F91" s="2383"/>
      <c r="G91" s="2427"/>
      <c r="H91" s="1500"/>
      <c r="I91" s="651" t="s">
        <v>1157</v>
      </c>
      <c r="J91" s="571"/>
      <c r="K91" s="1500"/>
      <c r="L91" s="214"/>
      <c r="M91" s="1861"/>
      <c r="N91" s="334"/>
      <c r="O91" s="1624"/>
      <c r="P91" s="1624"/>
      <c r="AH91" s="1631">
        <v>0</v>
      </c>
    </row>
    <row s="1635" customFormat="1" customHeight="1" ht="0.75" hidden="1">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1158</v>
      </c>
      <c r="D94" s="2462"/>
      <c r="E94" s="2204"/>
      <c r="F94" s="2383"/>
      <c r="G94" s="2427"/>
      <c r="H94" s="1500"/>
      <c r="I94" s="651" t="s">
        <v>1157</v>
      </c>
      <c r="J94" s="571"/>
      <c r="K94" s="1500"/>
      <c r="L94" s="214"/>
      <c r="M94" s="341"/>
      <c r="N94" s="334"/>
      <c r="O94" s="1624"/>
      <c r="P94" s="1624"/>
      <c r="AH94" s="1631">
        <v>0</v>
      </c>
    </row>
    <row s="1635" customFormat="1" customHeight="1" ht="0.75" hidden="1">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1158</v>
      </c>
      <c r="D97" s="2462"/>
      <c r="E97" s="2204"/>
      <c r="F97" s="2383"/>
      <c r="G97" s="2427"/>
      <c r="H97" s="1500"/>
      <c r="I97" s="651" t="s">
        <v>1157</v>
      </c>
      <c r="J97" s="571"/>
      <c r="K97" s="1500"/>
      <c r="L97" s="214"/>
      <c r="M97" s="341"/>
      <c r="N97" s="334"/>
      <c r="O97" s="1624"/>
      <c r="P97" s="1624"/>
      <c r="AH97" s="1631">
        <v>0</v>
      </c>
    </row>
    <row s="1635" customFormat="1" customHeight="1" ht="0.75" hidden="1">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1158</v>
      </c>
      <c r="D100" s="2462"/>
      <c r="E100" s="2204"/>
      <c r="F100" s="2383"/>
      <c r="G100" s="2427"/>
      <c r="H100" s="1500"/>
      <c r="I100" s="651" t="s">
        <v>1157</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1158</v>
      </c>
      <c r="D103" s="2462"/>
      <c r="E103" s="2204"/>
      <c r="F103" s="2383"/>
      <c r="G103" s="2427"/>
      <c r="H103" s="1500"/>
      <c r="I103" s="651" t="s">
        <v>1157</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1158</v>
      </c>
      <c r="D106" s="2462"/>
      <c r="E106" s="2204"/>
      <c r="F106" s="2383"/>
      <c r="G106" s="2427"/>
      <c r="H106" s="1500"/>
      <c r="I106" s="651" t="s">
        <v>1157</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1158</v>
      </c>
      <c r="D109" s="2462"/>
      <c r="E109" s="2204"/>
      <c r="F109" s="2383"/>
      <c r="G109" s="2427"/>
      <c r="H109" s="1500"/>
      <c r="I109" s="651" t="s">
        <v>1157</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1158</v>
      </c>
      <c r="D112" s="2462"/>
      <c r="E112" s="2204"/>
      <c r="F112" s="2383"/>
      <c r="G112" s="2427"/>
      <c r="H112" s="1500"/>
      <c r="I112" s="651" t="s">
        <v>1157</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H114" s="1862"/>
      <c r="I114" s="1739"/>
      <c r="J114" s="1773"/>
      <c r="K114" s="1778"/>
      <c r="L114" s="1862" t="s">
        <v>312</v>
      </c>
      <c r="M114" s="341"/>
      <c r="N114" s="334"/>
      <c r="O114" s="1624"/>
      <c r="P114" s="1624"/>
      <c r="AH114" s="1631">
        <v>0</v>
      </c>
    </row>
    <row s="1635" customFormat="1" customHeight="1" ht="18.75" hidden="1">
      <c r="A115" s="1780"/>
      <c r="B115" s="1780"/>
      <c r="C115" s="369" t="s">
        <v>1158</v>
      </c>
      <c r="D115" s="2462"/>
      <c r="E115" s="2204"/>
      <c r="F115" s="2383"/>
      <c r="G115" s="2427"/>
      <c r="H115" s="1500"/>
      <c r="I115" s="651" t="s">
        <v>1157</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1158</v>
      </c>
      <c r="D118" s="2462"/>
      <c r="E118" s="2204"/>
      <c r="F118" s="2383"/>
      <c r="G118" s="2427"/>
      <c r="H118" s="1500"/>
      <c r="I118" s="651" t="s">
        <v>1157</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1158</v>
      </c>
      <c r="D121" s="2462"/>
      <c r="E121" s="2204"/>
      <c r="F121" s="2383"/>
      <c r="G121" s="2427"/>
      <c r="H121" s="1500"/>
      <c r="I121" s="651" t="s">
        <v>1157</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1158</v>
      </c>
      <c r="D124" s="2462"/>
      <c r="E124" s="2204"/>
      <c r="F124" s="2383"/>
      <c r="G124" s="2427"/>
      <c r="H124" s="1500"/>
      <c r="I124" s="651" t="s">
        <v>1157</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1158</v>
      </c>
      <c r="D127" s="2462"/>
      <c r="E127" s="2204"/>
      <c r="F127" s="2383"/>
      <c r="G127" s="2427"/>
      <c r="H127" s="1500"/>
      <c r="I127" s="651" t="s">
        <v>1157</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1158</v>
      </c>
      <c r="D130" s="2462"/>
      <c r="E130" s="2204"/>
      <c r="F130" s="2383"/>
      <c r="G130" s="2427"/>
      <c r="H130" s="1500"/>
      <c r="I130" s="651" t="s">
        <v>1157</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1158</v>
      </c>
      <c r="D133" s="2462"/>
      <c r="E133" s="2204"/>
      <c r="F133" s="2383"/>
      <c r="G133" s="2427"/>
      <c r="H133" s="1500"/>
      <c r="I133" s="651" t="s">
        <v>1157</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1158</v>
      </c>
      <c r="D136" s="2462"/>
      <c r="E136" s="2204"/>
      <c r="F136" s="2383"/>
      <c r="G136" s="2427"/>
      <c r="H136" s="1500"/>
      <c r="I136" s="651" t="s">
        <v>1157</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1158</v>
      </c>
      <c r="D139" s="2462"/>
      <c r="E139" s="2204"/>
      <c r="F139" s="2383"/>
      <c r="G139" s="2427"/>
      <c r="H139" s="1500"/>
      <c r="I139" s="651" t="s">
        <v>1157</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1158</v>
      </c>
      <c r="D142" s="2462"/>
      <c r="E142" s="2204"/>
      <c r="F142" s="2383"/>
      <c r="G142" s="2427"/>
      <c r="H142" s="1500"/>
      <c r="I142" s="651" t="s">
        <v>1157</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1158</v>
      </c>
      <c r="D145" s="2462"/>
      <c r="E145" s="2204"/>
      <c r="F145" s="2383"/>
      <c r="G145" s="2427"/>
      <c r="H145" s="1500"/>
      <c r="I145" s="651" t="s">
        <v>1157</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1158</v>
      </c>
      <c r="D149" s="2462"/>
      <c r="E149" s="2204"/>
      <c r="F149" s="2383"/>
      <c r="G149" s="2427"/>
      <c r="H149" s="1500"/>
      <c r="I149" s="651" t="s">
        <v>1157</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1158</v>
      </c>
      <c r="D152" s="2462"/>
      <c r="E152" s="2204"/>
      <c r="F152" s="2383"/>
      <c r="G152" s="2427"/>
      <c r="H152" s="1500"/>
      <c r="I152" s="651" t="s">
        <v>1157</v>
      </c>
      <c r="J152" s="571"/>
      <c r="K152" s="1500"/>
      <c r="L152" s="214"/>
      <c r="M152" s="1861"/>
      <c r="N152" s="334"/>
      <c r="O152" s="1624"/>
      <c r="P152" s="1624"/>
      <c r="AH152" s="1631">
        <v>0</v>
      </c>
    </row>
    <row s="1635" customFormat="1" customHeight="1" ht="0.75" hidden="1">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1158</v>
      </c>
      <c r="D155" s="2462"/>
      <c r="E155" s="2204"/>
      <c r="F155" s="2383"/>
      <c r="G155" s="2427"/>
      <c r="H155" s="1500"/>
      <c r="I155" s="651" t="s">
        <v>1157</v>
      </c>
      <c r="J155" s="571"/>
      <c r="K155" s="1500"/>
      <c r="L155" s="214"/>
      <c r="M155" s="341"/>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1158</v>
      </c>
      <c r="D158" s="2462"/>
      <c r="E158" s="2204"/>
      <c r="F158" s="2383"/>
      <c r="G158" s="2427"/>
      <c r="H158" s="1500"/>
      <c r="I158" s="651" t="s">
        <v>1157</v>
      </c>
      <c r="J158" s="571"/>
      <c r="K158" s="1500"/>
      <c r="L158" s="214"/>
      <c r="M158" s="341"/>
      <c r="N158" s="334"/>
      <c r="O158" s="1624"/>
      <c r="P158" s="1624"/>
      <c r="AH158" s="1631">
        <v>0</v>
      </c>
    </row>
    <row s="1635" customFormat="1" customHeight="1" ht="0.75" hidden="1">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1158</v>
      </c>
      <c r="D161" s="2462"/>
      <c r="E161" s="2204"/>
      <c r="F161" s="2383"/>
      <c r="G161" s="2427"/>
      <c r="H161" s="1500"/>
      <c r="I161" s="651" t="s">
        <v>1157</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1158</v>
      </c>
      <c r="D164" s="2462"/>
      <c r="E164" s="2204"/>
      <c r="F164" s="2383"/>
      <c r="G164" s="2427"/>
      <c r="H164" s="1500"/>
      <c r="I164" s="651" t="s">
        <v>1157</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1158</v>
      </c>
      <c r="D167" s="2462"/>
      <c r="E167" s="2204"/>
      <c r="F167" s="2383"/>
      <c r="G167" s="2427"/>
      <c r="H167" s="1500"/>
      <c r="I167" s="651" t="s">
        <v>1157</v>
      </c>
      <c r="J167" s="571"/>
      <c r="K167" s="1500"/>
      <c r="L167" s="214"/>
      <c r="M167" s="341"/>
      <c r="N167" s="334"/>
      <c r="O167" s="1624"/>
      <c r="P167" s="1624"/>
      <c r="AH167" s="1631">
        <v>0</v>
      </c>
    </row>
    <row s="1635" customFormat="1" customHeight="1" ht="0.75" hidden="1">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1158</v>
      </c>
      <c r="D170" s="2462"/>
      <c r="E170" s="2204"/>
      <c r="F170" s="2383"/>
      <c r="G170" s="2427"/>
      <c r="H170" s="1500"/>
      <c r="I170" s="651" t="s">
        <v>1157</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1158</v>
      </c>
      <c r="D173" s="2462"/>
      <c r="E173" s="2204"/>
      <c r="F173" s="2383"/>
      <c r="G173" s="2427"/>
      <c r="H173" s="1500"/>
      <c r="I173" s="651" t="s">
        <v>1157</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H175" s="1862"/>
      <c r="I175" s="1739"/>
      <c r="J175" s="1773"/>
      <c r="K175" s="1778"/>
      <c r="L175" s="1862" t="s">
        <v>312</v>
      </c>
      <c r="M175" s="341"/>
      <c r="N175" s="334"/>
      <c r="O175" s="1624"/>
      <c r="P175" s="1624"/>
      <c r="AH175" s="1631">
        <v>0</v>
      </c>
    </row>
    <row s="1635" customFormat="1" customHeight="1" ht="18.75" hidden="1">
      <c r="A176" s="1780"/>
      <c r="B176" s="1780"/>
      <c r="C176" s="369" t="s">
        <v>1158</v>
      </c>
      <c r="D176" s="2462"/>
      <c r="E176" s="2204"/>
      <c r="F176" s="2383"/>
      <c r="G176" s="2427"/>
      <c r="H176" s="1500"/>
      <c r="I176" s="651" t="s">
        <v>1157</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1158</v>
      </c>
      <c r="D179" s="2462"/>
      <c r="E179" s="2204"/>
      <c r="F179" s="2383"/>
      <c r="G179" s="2427"/>
      <c r="H179" s="1500"/>
      <c r="I179" s="651" t="s">
        <v>1157</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1158</v>
      </c>
      <c r="D182" s="2462"/>
      <c r="E182" s="2204"/>
      <c r="F182" s="2383"/>
      <c r="G182" s="2427"/>
      <c r="H182" s="1500"/>
      <c r="I182" s="651" t="s">
        <v>1157</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1158</v>
      </c>
      <c r="D185" s="2462"/>
      <c r="E185" s="2204"/>
      <c r="F185" s="2383"/>
      <c r="G185" s="2427"/>
      <c r="H185" s="1500"/>
      <c r="I185" s="651" t="s">
        <v>1157</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1158</v>
      </c>
      <c r="D188" s="2462"/>
      <c r="E188" s="2204"/>
      <c r="F188" s="2383"/>
      <c r="G188" s="2427"/>
      <c r="H188" s="1500"/>
      <c r="I188" s="651" t="s">
        <v>1157</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1158</v>
      </c>
      <c r="D191" s="2462"/>
      <c r="E191" s="2204"/>
      <c r="F191" s="2383"/>
      <c r="G191" s="2427"/>
      <c r="H191" s="1500"/>
      <c r="I191" s="651" t="s">
        <v>1157</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1158</v>
      </c>
      <c r="D194" s="2462"/>
      <c r="E194" s="2204"/>
      <c r="F194" s="2383"/>
      <c r="G194" s="2427"/>
      <c r="H194" s="1500"/>
      <c r="I194" s="651" t="s">
        <v>1157</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1158</v>
      </c>
      <c r="D197" s="2462"/>
      <c r="E197" s="2204"/>
      <c r="F197" s="2383"/>
      <c r="G197" s="2427"/>
      <c r="H197" s="1500"/>
      <c r="I197" s="651" t="s">
        <v>1157</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1158</v>
      </c>
      <c r="D200" s="2462"/>
      <c r="E200" s="2204"/>
      <c r="F200" s="2383"/>
      <c r="G200" s="2427"/>
      <c r="H200" s="1500"/>
      <c r="I200" s="651" t="s">
        <v>1157</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1158</v>
      </c>
      <c r="D203" s="2462"/>
      <c r="E203" s="2204"/>
      <c r="F203" s="2383"/>
      <c r="G203" s="2427"/>
      <c r="H203" s="1500"/>
      <c r="I203" s="651" t="s">
        <v>1157</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1158</v>
      </c>
      <c r="D206" s="2462"/>
      <c r="E206" s="2204"/>
      <c r="F206" s="2383"/>
      <c r="G206" s="2427"/>
      <c r="H206" s="1500"/>
      <c r="I206" s="651" t="s">
        <v>1157</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1158</v>
      </c>
      <c r="D210" s="2462"/>
      <c r="E210" s="2204"/>
      <c r="F210" s="2383"/>
      <c r="G210" s="2427"/>
      <c r="H210" s="1500"/>
      <c r="I210" s="651" t="s">
        <v>1157</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1158</v>
      </c>
      <c r="D213" s="2462"/>
      <c r="E213" s="2204"/>
      <c r="F213" s="2383"/>
      <c r="G213" s="2427"/>
      <c r="H213" s="1500"/>
      <c r="I213" s="651" t="s">
        <v>1157</v>
      </c>
      <c r="J213" s="571"/>
      <c r="K213" s="1500"/>
      <c r="L213" s="214"/>
      <c r="M213" s="186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1158</v>
      </c>
      <c r="D216" s="2462"/>
      <c r="E216" s="2204"/>
      <c r="F216" s="2383"/>
      <c r="G216" s="2427"/>
      <c r="H216" s="1500"/>
      <c r="I216" s="651" t="s">
        <v>1157</v>
      </c>
      <c r="J216" s="571"/>
      <c r="K216" s="1500"/>
      <c r="L216" s="214"/>
      <c r="M216" s="341"/>
      <c r="N216" s="334"/>
      <c r="O216" s="1624"/>
      <c r="P216" s="1624"/>
      <c r="AH216" s="1631">
        <v>0</v>
      </c>
    </row>
    <row s="1635" customFormat="1" customHeight="1" ht="0.75" hidden="1">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1158</v>
      </c>
      <c r="D219" s="2462"/>
      <c r="E219" s="2204"/>
      <c r="F219" s="2383"/>
      <c r="G219" s="2427"/>
      <c r="H219" s="1500"/>
      <c r="I219" s="651" t="s">
        <v>1157</v>
      </c>
      <c r="J219" s="571"/>
      <c r="K219" s="1500"/>
      <c r="L219" s="214"/>
      <c r="M219" s="341"/>
      <c r="N219" s="334"/>
      <c r="O219" s="1624"/>
      <c r="P219" s="1624"/>
      <c r="AH219" s="1631">
        <v>0</v>
      </c>
    </row>
    <row s="1635" customFormat="1" customHeight="1" ht="0.75" hidden="1">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1158</v>
      </c>
      <c r="D222" s="2462"/>
      <c r="E222" s="2204"/>
      <c r="F222" s="2383"/>
      <c r="G222" s="2427"/>
      <c r="H222" s="1500"/>
      <c r="I222" s="651" t="s">
        <v>1157</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1158</v>
      </c>
      <c r="D225" s="2462"/>
      <c r="E225" s="2204"/>
      <c r="F225" s="2383"/>
      <c r="G225" s="2427"/>
      <c r="H225" s="1500"/>
      <c r="I225" s="651" t="s">
        <v>1157</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1158</v>
      </c>
      <c r="D228" s="2462"/>
      <c r="E228" s="2204"/>
      <c r="F228" s="2383"/>
      <c r="G228" s="2427"/>
      <c r="H228" s="1500"/>
      <c r="I228" s="651" t="s">
        <v>1157</v>
      </c>
      <c r="J228" s="571"/>
      <c r="K228" s="1500"/>
      <c r="L228" s="214"/>
      <c r="M228" s="341"/>
      <c r="N228" s="334"/>
      <c r="O228" s="1624"/>
      <c r="P228" s="1624"/>
      <c r="AH228" s="1631">
        <v>0</v>
      </c>
    </row>
    <row s="1635" customFormat="1" customHeight="1" ht="0.75" hidden="1">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1158</v>
      </c>
      <c r="D231" s="2462"/>
      <c r="E231" s="2204"/>
      <c r="F231" s="2383"/>
      <c r="G231" s="2427"/>
      <c r="H231" s="1500"/>
      <c r="I231" s="651" t="s">
        <v>1157</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1158</v>
      </c>
      <c r="D234" s="2462"/>
      <c r="E234" s="2204"/>
      <c r="F234" s="2383"/>
      <c r="G234" s="2427"/>
      <c r="H234" s="1500"/>
      <c r="I234" s="651" t="s">
        <v>1157</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H236" s="1862"/>
      <c r="I236" s="1739"/>
      <c r="J236" s="1773"/>
      <c r="K236" s="1778"/>
      <c r="L236" s="1862" t="s">
        <v>312</v>
      </c>
      <c r="M236" s="341"/>
      <c r="N236" s="334"/>
      <c r="O236" s="1624"/>
      <c r="P236" s="1624"/>
      <c r="AH236" s="1631">
        <v>0</v>
      </c>
    </row>
    <row s="1635" customFormat="1" customHeight="1" ht="18.75" hidden="1">
      <c r="A237" s="1780"/>
      <c r="B237" s="1780"/>
      <c r="C237" s="369" t="s">
        <v>1158</v>
      </c>
      <c r="D237" s="2462"/>
      <c r="E237" s="2204"/>
      <c r="F237" s="2383"/>
      <c r="G237" s="2427"/>
      <c r="H237" s="1500"/>
      <c r="I237" s="651" t="s">
        <v>1157</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1158</v>
      </c>
      <c r="D240" s="2462"/>
      <c r="E240" s="2204"/>
      <c r="F240" s="2383"/>
      <c r="G240" s="2427"/>
      <c r="H240" s="1500"/>
      <c r="I240" s="651" t="s">
        <v>1157</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1158</v>
      </c>
      <c r="D243" s="2462"/>
      <c r="E243" s="2204"/>
      <c r="F243" s="2383"/>
      <c r="G243" s="2427"/>
      <c r="H243" s="1500"/>
      <c r="I243" s="651" t="s">
        <v>1157</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1158</v>
      </c>
      <c r="D246" s="2462"/>
      <c r="E246" s="2204"/>
      <c r="F246" s="2383"/>
      <c r="G246" s="2427"/>
      <c r="H246" s="1500"/>
      <c r="I246" s="651" t="s">
        <v>1157</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1158</v>
      </c>
      <c r="D249" s="2462"/>
      <c r="E249" s="2204"/>
      <c r="F249" s="2383"/>
      <c r="G249" s="2427"/>
      <c r="H249" s="1500"/>
      <c r="I249" s="651" t="s">
        <v>1157</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1158</v>
      </c>
      <c r="D252" s="2462"/>
      <c r="E252" s="2204"/>
      <c r="F252" s="2383"/>
      <c r="G252" s="2427"/>
      <c r="H252" s="1500"/>
      <c r="I252" s="651" t="s">
        <v>1157</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1158</v>
      </c>
      <c r="D255" s="2462"/>
      <c r="E255" s="2204"/>
      <c r="F255" s="2383"/>
      <c r="G255" s="2427"/>
      <c r="H255" s="1500"/>
      <c r="I255" s="651" t="s">
        <v>1157</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1158</v>
      </c>
      <c r="D258" s="2462"/>
      <c r="E258" s="2204"/>
      <c r="F258" s="2383"/>
      <c r="G258" s="2427"/>
      <c r="H258" s="1500"/>
      <c r="I258" s="651" t="s">
        <v>1157</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1158</v>
      </c>
      <c r="D261" s="2462"/>
      <c r="E261" s="2204"/>
      <c r="F261" s="2383"/>
      <c r="G261" s="2427"/>
      <c r="H261" s="1500"/>
      <c r="I261" s="651" t="s">
        <v>1157</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1158</v>
      </c>
      <c r="D264" s="2462"/>
      <c r="E264" s="2204"/>
      <c r="F264" s="2383"/>
      <c r="G264" s="2427"/>
      <c r="H264" s="1500"/>
      <c r="I264" s="651" t="s">
        <v>1157</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1158</v>
      </c>
      <c r="D267" s="2462"/>
      <c r="E267" s="2204"/>
      <c r="F267" s="2383"/>
      <c r="G267" s="2427"/>
      <c r="H267" s="1500"/>
      <c r="I267" s="651" t="s">
        <v>1157</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1158</v>
      </c>
      <c r="D271" s="2462"/>
      <c r="E271" s="2204"/>
      <c r="F271" s="2383"/>
      <c r="G271" s="2427"/>
      <c r="H271" s="1500"/>
      <c r="I271" s="651" t="s">
        <v>1157</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1158</v>
      </c>
      <c r="D274" s="2462"/>
      <c r="E274" s="2204"/>
      <c r="F274" s="2383"/>
      <c r="G274" s="2427"/>
      <c r="H274" s="1500"/>
      <c r="I274" s="651" t="s">
        <v>1157</v>
      </c>
      <c r="J274" s="571"/>
      <c r="K274" s="1500"/>
      <c r="L274" s="214"/>
      <c r="M274" s="186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1158</v>
      </c>
      <c r="D277" s="2462"/>
      <c r="E277" s="2204"/>
      <c r="F277" s="2383"/>
      <c r="G277" s="2427"/>
      <c r="H277" s="1500"/>
      <c r="I277" s="651" t="s">
        <v>1157</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1158</v>
      </c>
      <c r="D280" s="2462"/>
      <c r="E280" s="2204"/>
      <c r="F280" s="2383"/>
      <c r="G280" s="2427"/>
      <c r="H280" s="1500"/>
      <c r="I280" s="651" t="s">
        <v>1157</v>
      </c>
      <c r="J280" s="571"/>
      <c r="K280" s="1500"/>
      <c r="L280" s="214"/>
      <c r="M280" s="341"/>
      <c r="N280" s="334"/>
      <c r="O280" s="1624"/>
      <c r="P280" s="1624"/>
      <c r="AH280" s="1631">
        <v>0</v>
      </c>
    </row>
    <row s="1635" customFormat="1" customHeight="1" ht="0.75" hidden="1">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1158</v>
      </c>
      <c r="D283" s="2462"/>
      <c r="E283" s="2204"/>
      <c r="F283" s="2383"/>
      <c r="G283" s="2427"/>
      <c r="H283" s="1500"/>
      <c r="I283" s="651" t="s">
        <v>1157</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1158</v>
      </c>
      <c r="D286" s="2462"/>
      <c r="E286" s="2204"/>
      <c r="F286" s="2383"/>
      <c r="G286" s="2427"/>
      <c r="H286" s="1500"/>
      <c r="I286" s="651" t="s">
        <v>1157</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1158</v>
      </c>
      <c r="D289" s="2462"/>
      <c r="E289" s="2204"/>
      <c r="F289" s="2383"/>
      <c r="G289" s="2427"/>
      <c r="H289" s="1500"/>
      <c r="I289" s="651" t="s">
        <v>1157</v>
      </c>
      <c r="J289" s="571"/>
      <c r="K289" s="1500"/>
      <c r="L289" s="214"/>
      <c r="M289" s="341"/>
      <c r="N289" s="334"/>
      <c r="O289" s="1624"/>
      <c r="P289" s="1624"/>
      <c r="AH289" s="1631">
        <v>0</v>
      </c>
    </row>
    <row s="1635" customFormat="1" customHeight="1" ht="0.75" hidden="1">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1158</v>
      </c>
      <c r="D292" s="2462"/>
      <c r="E292" s="2204"/>
      <c r="F292" s="2383"/>
      <c r="G292" s="2427"/>
      <c r="H292" s="1500"/>
      <c r="I292" s="651" t="s">
        <v>1157</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1158</v>
      </c>
      <c r="D295" s="2462"/>
      <c r="E295" s="2204"/>
      <c r="F295" s="2383"/>
      <c r="G295" s="2427"/>
      <c r="H295" s="1500"/>
      <c r="I295" s="651" t="s">
        <v>1157</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H297" s="1862"/>
      <c r="I297" s="1739"/>
      <c r="J297" s="1773"/>
      <c r="K297" s="1778"/>
      <c r="L297" s="1862" t="s">
        <v>312</v>
      </c>
      <c r="M297" s="341"/>
      <c r="N297" s="334"/>
      <c r="O297" s="1624"/>
      <c r="P297" s="1624"/>
      <c r="AH297" s="1631">
        <v>0</v>
      </c>
    </row>
    <row s="1635" customFormat="1" customHeight="1" ht="18.75" hidden="1">
      <c r="A298" s="1780"/>
      <c r="B298" s="1780"/>
      <c r="C298" s="369" t="s">
        <v>1158</v>
      </c>
      <c r="D298" s="2462"/>
      <c r="E298" s="2204"/>
      <c r="F298" s="2383"/>
      <c r="G298" s="2427"/>
      <c r="H298" s="1500"/>
      <c r="I298" s="651" t="s">
        <v>1157</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1158</v>
      </c>
      <c r="D301" s="2462"/>
      <c r="E301" s="2204"/>
      <c r="F301" s="2383"/>
      <c r="G301" s="2427"/>
      <c r="H301" s="1500"/>
      <c r="I301" s="651" t="s">
        <v>1157</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1158</v>
      </c>
      <c r="D304" s="2462"/>
      <c r="E304" s="2204"/>
      <c r="F304" s="2383"/>
      <c r="G304" s="2427"/>
      <c r="H304" s="1500"/>
      <c r="I304" s="651" t="s">
        <v>1157</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1158</v>
      </c>
      <c r="D307" s="2462"/>
      <c r="E307" s="2204"/>
      <c r="F307" s="2383"/>
      <c r="G307" s="2427"/>
      <c r="H307" s="1500"/>
      <c r="I307" s="651" t="s">
        <v>1157</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1158</v>
      </c>
      <c r="D310" s="2462"/>
      <c r="E310" s="2204"/>
      <c r="F310" s="2383"/>
      <c r="G310" s="2427"/>
      <c r="H310" s="1500"/>
      <c r="I310" s="651" t="s">
        <v>1157</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1158</v>
      </c>
      <c r="D313" s="2462"/>
      <c r="E313" s="2204"/>
      <c r="F313" s="2383"/>
      <c r="G313" s="2427"/>
      <c r="H313" s="1500"/>
      <c r="I313" s="651" t="s">
        <v>1157</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1158</v>
      </c>
      <c r="D316" s="2462"/>
      <c r="E316" s="2204"/>
      <c r="F316" s="2383"/>
      <c r="G316" s="2427"/>
      <c r="H316" s="1500"/>
      <c r="I316" s="651" t="s">
        <v>1157</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1158</v>
      </c>
      <c r="D319" s="2462"/>
      <c r="E319" s="2204"/>
      <c r="F319" s="2383"/>
      <c r="G319" s="2427"/>
      <c r="H319" s="1500"/>
      <c r="I319" s="651" t="s">
        <v>1157</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1158</v>
      </c>
      <c r="D322" s="2462"/>
      <c r="E322" s="2204"/>
      <c r="F322" s="2383"/>
      <c r="G322" s="2427"/>
      <c r="H322" s="1500"/>
      <c r="I322" s="651" t="s">
        <v>1157</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1158</v>
      </c>
      <c r="D325" s="2462"/>
      <c r="E325" s="2204"/>
      <c r="F325" s="2383"/>
      <c r="G325" s="2427"/>
      <c r="H325" s="1500"/>
      <c r="I325" s="651" t="s">
        <v>1157</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1158</v>
      </c>
      <c r="D328" s="2462"/>
      <c r="E328" s="2204"/>
      <c r="F328" s="2383"/>
      <c r="G328" s="2427"/>
      <c r="H328" s="1500"/>
      <c r="I328" s="651" t="s">
        <v>1157</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11B22-4785-53AF-2533-D241F56D4BF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"Сургутская ГРЭС-2" ПАО "Юнипро"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91</v>
      </c>
      <c r="E9" s="108" t="s">
        <v>308</v>
      </c>
      <c r="F9" s="108" t="s">
        <v>309</v>
      </c>
      <c r="G9" s="108" t="s">
        <v>396</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1166</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38083-A015-5A7F-DDE5-01E4700B6E5C}" mc:Ignorable="x14ac xr xr2 xr3">
  <sheetPr>
    <tabColor rgb="FFCCCCFF"/>
  </sheetPr>
  <dimension ref="A1:AR146"/>
  <sheetViews>
    <sheetView showGridLines="0" zoomScale="90" workbookViewId="0">
      <pane xSplit="6" ySplit="12" topLeftCell="K79" activePane="bottomRight" state="frozen"/>
      <selection pane="bottomLeft" activeCell="A13" sqref="A13"/>
      <selection pane="topRight" activeCell="G1" sqref="G1"/>
      <selection pane="bottomRight" activeCell="O79" sqref="O79:O8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"Сургутская ГРЭС-2" ПАО "Юнипро"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163</v>
      </c>
      <c r="AD23" s="1267" t="s">
        <v>164</v>
      </c>
      <c r="AE23" s="1267" t="s">
        <v>165</v>
      </c>
      <c r="AF23" s="1267" t="s">
        <v>166</v>
      </c>
      <c r="AG23" s="1267" t="s">
        <v>167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212</v>
      </c>
      <c r="AD63" s="1267" t="s">
        <v>213</v>
      </c>
      <c r="AE63" s="1267" t="s">
        <v>214</v>
      </c>
      <c r="AF63" s="1267" t="s">
        <v>215</v>
      </c>
      <c r="AG63" s="1267" t="s">
        <v>216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225</v>
      </c>
      <c r="F79" s="2145" t="s">
        <v>64</v>
      </c>
      <c r="G79" s="2631" t="str">
        <f>INDEX(VD_NAME_LIST,MATCH("4189671",VD_ID_LIST,0))</f>
        <v>Холодное водоснабжение. Питьевая вода</v>
      </c>
      <c r="H79" s="2553"/>
      <c r="I79" s="2553">
        <v>1</v>
      </c>
      <c r="J79" s="2501" t="s">
        <v>226</v>
      </c>
      <c r="K79" s="2185" t="s">
        <v>19</v>
      </c>
      <c r="L79" s="2108"/>
      <c r="M79" s="2108" t="s">
        <v>112</v>
      </c>
      <c r="N79" s="438" t="s">
        <v>28</v>
      </c>
      <c r="O79" s="2185" t="s">
        <v>19</v>
      </c>
      <c r="P79" s="2108"/>
      <c r="Q79" s="2108" t="s">
        <v>112</v>
      </c>
      <c r="R79" s="2632" t="s">
        <v>28</v>
      </c>
      <c r="S79" s="2406" t="s">
        <v>19</v>
      </c>
      <c r="T79" s="2406"/>
      <c r="U79" s="2406" t="s">
        <v>112</v>
      </c>
      <c r="V79" s="1434"/>
      <c r="W79" s="2501"/>
      <c r="Y79" s="1267"/>
      <c r="Z79" s="1267"/>
      <c r="AA79" s="1267"/>
      <c r="AB79" s="1267" t="s">
        <v>227</v>
      </c>
      <c r="AC79" s="1267" t="s">
        <v>228</v>
      </c>
      <c r="AD79" s="1267" t="s">
        <v>229</v>
      </c>
      <c r="AE79" s="1267" t="s">
        <v>230</v>
      </c>
      <c r="AF79" s="1267" t="s">
        <v>231</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холодную воду питьевую (тариф учитывает следующие стадии технологического процесса: подъем воды подземным способом, водоподготовка, транспортировка воды)</v>
      </c>
      <c r="AK79" s="1267" t="str">
        <f>IF($K$79="нет","без дифференциации",IF($N$79=0,"",$N$79))</f>
        <v>без дифференциации</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1"/>
      <c r="H80" s="2553"/>
      <c r="I80" s="2553"/>
      <c r="J80" s="2501"/>
      <c r="K80" s="2186"/>
      <c r="L80" s="2108"/>
      <c r="M80" s="2108"/>
      <c r="N80" s="438" t="s">
        <v>28</v>
      </c>
      <c r="O80" s="2186"/>
      <c r="P80" s="2108"/>
      <c r="Q80" s="2108"/>
      <c r="R80" s="2632"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1"/>
      <c r="H81" s="2503"/>
      <c r="I81" s="2503"/>
      <c r="J81" s="2533"/>
      <c r="K81" s="2186"/>
      <c r="L81" s="2503"/>
      <c r="M81" s="2503"/>
      <c r="N81" s="2632" t="s">
        <v>28</v>
      </c>
      <c r="O81" s="2112"/>
      <c r="P81" s="2633"/>
      <c r="Q81" s="2634"/>
      <c r="R81" s="2635" t="s">
        <v>232</v>
      </c>
      <c r="S81" s="2636"/>
      <c r="T81" s="2637"/>
      <c r="U81" s="2638"/>
      <c r="V81" s="2639"/>
      <c r="W81" s="2640"/>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1"/>
      <c r="H82" s="2503"/>
      <c r="I82" s="2503"/>
      <c r="J82" s="2533"/>
      <c r="K82" s="2112"/>
      <c r="L82" s="2641"/>
      <c r="M82" s="2642"/>
      <c r="N82" s="2643" t="s">
        <v>233</v>
      </c>
      <c r="O82" s="2644"/>
      <c r="P82" s="2645"/>
      <c r="Q82" s="2646"/>
      <c r="R82" s="2647"/>
      <c r="S82" s="2648"/>
      <c r="T82" s="2649"/>
      <c r="U82" s="2650"/>
      <c r="V82" s="2651"/>
      <c r="W82" s="2652"/>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3"/>
      <c r="H83" s="2654"/>
      <c r="I83" s="2655"/>
      <c r="J83" s="2656" t="s">
        <v>234</v>
      </c>
      <c r="K83" s="2657"/>
      <c r="L83" s="2658"/>
      <c r="M83" s="2659"/>
      <c r="N83" s="2660"/>
      <c r="O83" s="2661"/>
      <c r="P83" s="2662"/>
      <c r="Q83" s="2663"/>
      <c r="R83" s="2664"/>
      <c r="S83" s="2665"/>
      <c r="T83" s="2666"/>
      <c r="U83" s="2667"/>
      <c r="V83" s="2668"/>
      <c r="W83" s="2669"/>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1D48-D5E3-D6B3-4656-A63E0D0504F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филиал "Сургутская ГРЭС-2" ПАО "Юнипро"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91</v>
      </c>
      <c r="E13" s="807" t="s">
        <v>308</v>
      </c>
      <c r="F13" s="807" t="s">
        <v>572</v>
      </c>
      <c r="G13" s="808" t="s">
        <v>309</v>
      </c>
      <c r="H13" s="807" t="s">
        <v>396</v>
      </c>
      <c r="I13" s="808" t="s">
        <v>309</v>
      </c>
      <c r="J13" s="807" t="s">
        <v>396</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1168</v>
      </c>
      <c r="F17" s="521" t="s">
        <v>312</v>
      </c>
      <c r="G17" s="678"/>
      <c r="H17" s="678"/>
      <c r="I17" s="678"/>
      <c r="J17" s="678"/>
      <c r="K17" s="289" t="s">
        <v>1169</v>
      </c>
      <c r="V17" s="505">
        <v>0</v>
      </c>
    </row>
    <row customHeight="1" ht="48.29999999999999">
      <c r="A18" s="505"/>
      <c r="C18" s="526"/>
      <c r="D18" s="521">
        <v>3</v>
      </c>
      <c r="E18" s="279" t="s">
        <v>820</v>
      </c>
      <c r="F18" s="521" t="s">
        <v>312</v>
      </c>
      <c r="G18" s="809" t="s">
        <v>312</v>
      </c>
      <c r="H18" s="810" t="s">
        <v>312</v>
      </c>
      <c r="I18" s="521" t="s">
        <v>312</v>
      </c>
      <c r="J18" s="578" t="s">
        <v>312</v>
      </c>
      <c r="K18" s="289" t="s">
        <v>1170</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577</v>
      </c>
      <c r="G21" s="680"/>
      <c r="H21" s="106"/>
      <c r="I21" s="680"/>
      <c r="J21" s="106"/>
      <c r="K21" s="679"/>
      <c r="V21" s="505">
        <v>46</v>
      </c>
    </row>
    <row customHeight="1" ht="67.5" hidden="1">
      <c r="A22" s="505"/>
      <c r="C22" s="526"/>
      <c r="D22" s="521">
        <v>5</v>
      </c>
      <c r="E22" s="279" t="s">
        <v>1171</v>
      </c>
      <c r="F22" s="521" t="s">
        <v>564</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69FA71-58EF-BB88-980A-7BAB546CE8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813</v>
      </c>
      <c r="BI1" s="1070"/>
      <c r="BJ1" s="1071" t="s">
        <v>1216</v>
      </c>
      <c r="BK1" s="1070"/>
      <c r="BL1" s="1072" t="s">
        <v>912</v>
      </c>
      <c r="BM1" s="1070"/>
      <c r="BN1" s="1073" t="s">
        <v>1217</v>
      </c>
      <c r="BS1" s="1427"/>
    </row>
    <row customHeight="1" ht="11.25">
      <c r="A2" s="1074" t="s">
        <v>1218</v>
      </c>
      <c r="B2" s="1075">
        <v>2000</v>
      </c>
      <c r="C2" s="1075">
        <v>2022</v>
      </c>
      <c r="D2" s="1075" t="s">
        <v>64</v>
      </c>
      <c r="E2" s="1076" t="s">
        <v>1219</v>
      </c>
      <c r="F2" s="1076" t="s">
        <v>1220</v>
      </c>
      <c r="G2" s="1076" t="s">
        <v>1221</v>
      </c>
      <c r="H2" s="1077" t="s">
        <v>58</v>
      </c>
      <c r="I2" s="1076" t="s">
        <v>112</v>
      </c>
      <c r="J2" s="1076" t="s">
        <v>1222</v>
      </c>
      <c r="K2" s="1078" t="s">
        <v>1223</v>
      </c>
      <c r="L2" s="1079"/>
      <c r="M2" s="1078">
        <v>1</v>
      </c>
      <c r="N2" s="1162" t="s">
        <v>1224</v>
      </c>
      <c r="O2" s="1077" t="s">
        <v>1225</v>
      </c>
      <c r="P2" s="1080" t="s">
        <v>1226</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113</v>
      </c>
      <c r="J3" s="1076" t="s">
        <v>562</v>
      </c>
      <c r="K3" s="1078" t="s">
        <v>1251</v>
      </c>
      <c r="L3" s="1079">
        <f>_xlfn.IFERROR(MATCH(K3,OFFER_METHOD,0),0)</f>
        <v>0</v>
      </c>
      <c r="M3" s="1078">
        <v>2</v>
      </c>
      <c r="N3" s="1162" t="s">
        <v>1252</v>
      </c>
      <c r="O3" s="1077" t="s">
        <v>1253</v>
      </c>
      <c r="P3" s="1080" t="s">
        <v>37</v>
      </c>
      <c r="Q3" s="1081" t="s">
        <v>1254</v>
      </c>
      <c r="R3" s="143" t="s">
        <v>1255</v>
      </c>
      <c r="S3" s="143" t="s">
        <v>1256</v>
      </c>
      <c r="T3" s="1082" t="s">
        <v>1257</v>
      </c>
      <c r="U3" s="1079" t="s">
        <v>1258</v>
      </c>
      <c r="V3" s="1083">
        <v>2</v>
      </c>
      <c r="W3" s="1084"/>
      <c r="X3" s="1084" t="s">
        <v>1259</v>
      </c>
      <c r="Y3" s="1075" t="s">
        <v>1233</v>
      </c>
      <c r="Z3" s="1085"/>
      <c r="AA3" s="1075" t="s">
        <v>1260</v>
      </c>
      <c r="AB3" s="1086" t="s">
        <v>1260</v>
      </c>
      <c r="AC3" s="1075" t="s">
        <v>1261</v>
      </c>
      <c r="AD3" s="1086" t="s">
        <v>1261</v>
      </c>
      <c r="AF3" s="1077" t="s">
        <v>1258</v>
      </c>
      <c r="AH3" s="1076" t="s">
        <v>1262</v>
      </c>
      <c r="AI3" s="1076" t="s">
        <v>1263</v>
      </c>
      <c r="AK3" s="1076" t="s">
        <v>1264</v>
      </c>
      <c r="AM3" s="1076" t="s">
        <v>1265</v>
      </c>
      <c r="AP3" s="1087" t="s">
        <v>1266</v>
      </c>
      <c r="AQ3" s="1088" t="s">
        <v>1266</v>
      </c>
      <c r="AS3" s="1075" t="s">
        <v>1267</v>
      </c>
      <c r="AU3" s="1120" t="s">
        <v>1268</v>
      </c>
      <c r="AW3" s="1120" t="s">
        <v>1269</v>
      </c>
      <c r="AX3" s="1120" t="s">
        <v>1269</v>
      </c>
      <c r="AZ3" s="1120" t="s">
        <v>1270</v>
      </c>
      <c r="BB3" s="1120" t="s">
        <v>1271</v>
      </c>
      <c r="BC3" s="1120" t="s">
        <v>1244</v>
      </c>
      <c r="BE3" s="1120">
        <v>2001</v>
      </c>
      <c r="BF3" s="1120" t="s">
        <v>1272</v>
      </c>
      <c r="BH3" s="1067" t="s">
        <v>1273</v>
      </c>
      <c r="BJ3" s="1067" t="s">
        <v>1274</v>
      </c>
      <c r="BL3" s="1067" t="s">
        <v>1275</v>
      </c>
      <c r="BN3" s="1067" t="s">
        <v>1276</v>
      </c>
      <c r="BR3" s="1067" t="s">
        <v>1277</v>
      </c>
      <c r="BS3" s="1428"/>
      <c r="BT3" s="1070"/>
      <c r="BU3" s="1067" t="s">
        <v>1278</v>
      </c>
      <c r="BV3" s="1070"/>
      <c r="BW3" s="1690"/>
      <c r="BX3" s="1692" t="s">
        <v>1279</v>
      </c>
      <c r="CA3" s="1067" t="s">
        <v>1280</v>
      </c>
    </row>
    <row customHeight="1" ht="11.25">
      <c r="A4" s="1074" t="s">
        <v>1281</v>
      </c>
      <c r="B4" s="1075">
        <v>2002</v>
      </c>
      <c r="C4" s="1075">
        <v>2024</v>
      </c>
      <c r="E4" s="1076" t="s">
        <v>1282</v>
      </c>
      <c r="F4" s="1076" t="s">
        <v>1283</v>
      </c>
      <c r="H4" s="1077" t="s">
        <v>1284</v>
      </c>
      <c r="I4" s="1076" t="s">
        <v>93</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1233</v>
      </c>
      <c r="Z4" s="1091"/>
      <c r="AC4" s="1075" t="s">
        <v>1295</v>
      </c>
      <c r="AD4" s="1086" t="s">
        <v>1295</v>
      </c>
      <c r="AF4" s="1077" t="s">
        <v>1293</v>
      </c>
      <c r="AH4" s="1077" t="s">
        <v>1296</v>
      </c>
      <c r="AK4" s="1076" t="s">
        <v>1297</v>
      </c>
      <c r="AM4" s="1076" t="s">
        <v>1298</v>
      </c>
      <c r="AP4" s="1087" t="s">
        <v>1259</v>
      </c>
      <c r="AQ4" s="1088" t="s">
        <v>1259</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94</v>
      </c>
      <c r="K5" s="1078" t="s">
        <v>1319</v>
      </c>
      <c r="L5" s="1079">
        <f>_xlfn.IFERROR(MATCH(K5,OFFER_METHOD,0),0)</f>
        <v>0</v>
      </c>
      <c r="M5" s="1078">
        <v>4</v>
      </c>
      <c r="N5" s="1092" t="s">
        <v>1320</v>
      </c>
      <c r="O5" s="1076" t="s">
        <v>1321</v>
      </c>
      <c r="Q5" s="1081" t="s">
        <v>1322</v>
      </c>
      <c r="R5" s="143" t="s">
        <v>500</v>
      </c>
      <c r="T5" s="1077" t="s">
        <v>1323</v>
      </c>
      <c r="U5" s="1079" t="s">
        <v>1324</v>
      </c>
      <c r="V5" s="1083">
        <v>4</v>
      </c>
      <c r="W5" s="1084"/>
      <c r="X5" s="1084" t="s">
        <v>169</v>
      </c>
      <c r="Y5" s="1075" t="s">
        <v>1325</v>
      </c>
      <c r="Z5" s="1091">
        <v>1</v>
      </c>
      <c r="AF5" s="1077" t="s">
        <v>1326</v>
      </c>
      <c r="AH5" s="1076" t="s">
        <v>1327</v>
      </c>
      <c r="AK5" s="1076" t="s">
        <v>1328</v>
      </c>
      <c r="AM5" s="1076" t="s">
        <v>1329</v>
      </c>
      <c r="AP5" s="1087" t="s">
        <v>169</v>
      </c>
      <c r="AQ5" s="1088" t="s">
        <v>169</v>
      </c>
      <c r="AU5" s="1120" t="s">
        <v>1330</v>
      </c>
      <c r="AW5" s="1120" t="s">
        <v>1331</v>
      </c>
      <c r="AX5" s="1120" t="s">
        <v>1331</v>
      </c>
      <c r="AZ5" s="1120" t="s">
        <v>1332</v>
      </c>
      <c r="BB5" s="1120" t="s">
        <v>1333</v>
      </c>
      <c r="BC5" s="1120" t="s">
        <v>1334</v>
      </c>
      <c r="BE5" s="1120">
        <v>2003</v>
      </c>
      <c r="BF5" s="1120" t="s">
        <v>1335</v>
      </c>
      <c r="BH5" s="1068" t="s">
        <v>1336</v>
      </c>
      <c r="BJ5" s="1068" t="s">
        <v>1336</v>
      </c>
      <c r="BL5" s="1068" t="s">
        <v>1336</v>
      </c>
      <c r="BN5" s="1068" t="s">
        <v>1337</v>
      </c>
      <c r="BQ5" s="1281">
        <v>4213775</v>
      </c>
      <c r="BR5" s="1068" t="s">
        <v>1232</v>
      </c>
      <c r="BS5" s="1429"/>
      <c r="BT5" s="1281">
        <v>64236871</v>
      </c>
      <c r="BU5" s="1068" t="s">
        <v>235</v>
      </c>
      <c r="BV5" s="1070"/>
      <c r="BW5" s="1695">
        <v>4213767</v>
      </c>
      <c r="BX5" s="1693" t="s">
        <v>1338</v>
      </c>
      <c r="BZ5" s="1281">
        <v>64237509</v>
      </c>
      <c r="CA5" s="1295" t="s">
        <v>1339</v>
      </c>
    </row>
    <row customHeight="1" ht="11.25">
      <c r="A6" s="1074" t="s">
        <v>1340</v>
      </c>
      <c r="B6" s="1075">
        <v>2004</v>
      </c>
      <c r="C6" s="1075">
        <v>2026</v>
      </c>
      <c r="E6" s="1076" t="s">
        <v>1341</v>
      </c>
      <c r="F6" s="1093"/>
      <c r="H6" s="1077" t="s">
        <v>1342</v>
      </c>
      <c r="I6" s="1076" t="s">
        <v>114</v>
      </c>
      <c r="J6" s="1067" t="s">
        <v>1343</v>
      </c>
      <c r="L6" s="1079">
        <f>SUM(kind_of_control_method_filter)</f>
        <v>0</v>
      </c>
      <c r="N6" s="1092" t="s">
        <v>1344</v>
      </c>
      <c r="O6" s="1076" t="s">
        <v>1345</v>
      </c>
      <c r="R6" s="143" t="s">
        <v>1227</v>
      </c>
      <c r="T6" s="1077" t="s">
        <v>1346</v>
      </c>
      <c r="U6" s="1079" t="s">
        <v>1326</v>
      </c>
      <c r="V6" s="1083">
        <v>5</v>
      </c>
      <c r="W6" s="1084"/>
      <c r="X6" s="1075" t="s">
        <v>175</v>
      </c>
      <c r="Y6" s="1075" t="s">
        <v>1347</v>
      </c>
      <c r="Z6" s="1091"/>
      <c r="AA6" s="1094"/>
      <c r="AH6" s="1076" t="s">
        <v>1348</v>
      </c>
      <c r="AK6" s="1076" t="s">
        <v>1349</v>
      </c>
      <c r="AM6" s="1076" t="s">
        <v>1350</v>
      </c>
      <c r="AP6" s="1087" t="s">
        <v>175</v>
      </c>
      <c r="AQ6" s="1088" t="s">
        <v>175</v>
      </c>
      <c r="AU6" s="1120" t="s">
        <v>1351</v>
      </c>
      <c r="AW6" s="1120" t="s">
        <v>1352</v>
      </c>
      <c r="AX6" s="1120" t="s">
        <v>1352</v>
      </c>
      <c r="BB6" s="1120" t="s">
        <v>1353</v>
      </c>
      <c r="BC6" s="1120" t="s">
        <v>1334</v>
      </c>
      <c r="BE6" s="1120">
        <v>2004</v>
      </c>
      <c r="BF6" s="1120" t="s">
        <v>1354</v>
      </c>
      <c r="BH6" s="1068" t="s">
        <v>1355</v>
      </c>
      <c r="BJ6" s="1068" t="s">
        <v>1356</v>
      </c>
      <c r="BL6" s="1068" t="s">
        <v>1356</v>
      </c>
      <c r="BN6" s="1068" t="s">
        <v>1357</v>
      </c>
      <c r="BQ6" s="1281">
        <v>4213784</v>
      </c>
      <c r="BR6" s="1295" t="s">
        <v>1266</v>
      </c>
      <c r="BS6" s="1430"/>
      <c r="BT6" s="1281">
        <v>64236872</v>
      </c>
      <c r="BU6" s="1068" t="s">
        <v>240</v>
      </c>
      <c r="BV6" s="1070"/>
      <c r="BW6" s="1695">
        <v>4213768</v>
      </c>
      <c r="BX6" s="1693" t="s">
        <v>260</v>
      </c>
      <c r="BZ6" s="1281">
        <v>64237510</v>
      </c>
      <c r="CA6" s="1068" t="s">
        <v>1358</v>
      </c>
    </row>
    <row customHeight="1" ht="11.25">
      <c r="A7" s="1074" t="s">
        <v>1359</v>
      </c>
      <c r="B7" s="1075">
        <v>2005</v>
      </c>
      <c r="E7" s="1076" t="s">
        <v>1360</v>
      </c>
      <c r="F7" s="1093"/>
      <c r="H7" s="1077" t="s">
        <v>1361</v>
      </c>
      <c r="I7" s="1076" t="s">
        <v>95</v>
      </c>
      <c r="J7" s="1076" t="s">
        <v>1362</v>
      </c>
      <c r="N7" s="1096" t="s">
        <v>1363</v>
      </c>
      <c r="O7" s="1076" t="s">
        <v>1364</v>
      </c>
      <c r="U7" s="1079" t="s">
        <v>19</v>
      </c>
      <c r="V7" s="370" t="s">
        <v>95</v>
      </c>
      <c r="W7" s="1084"/>
      <c r="X7" s="1075" t="s">
        <v>181</v>
      </c>
      <c r="Y7" s="1075" t="s">
        <v>1325</v>
      </c>
      <c r="Z7" s="1091"/>
      <c r="AA7" s="1094"/>
      <c r="AH7" s="1076" t="s">
        <v>1365</v>
      </c>
      <c r="AK7" s="1076" t="s">
        <v>1366</v>
      </c>
      <c r="AM7" s="1076" t="s">
        <v>1367</v>
      </c>
      <c r="AP7" s="1087" t="s">
        <v>181</v>
      </c>
      <c r="AQ7" s="1088" t="s">
        <v>181</v>
      </c>
      <c r="AU7" s="1120" t="s">
        <v>1368</v>
      </c>
      <c r="AW7" s="1120" t="s">
        <v>1369</v>
      </c>
      <c r="AX7" s="1120" t="s">
        <v>1369</v>
      </c>
      <c r="AZ7" s="1067" t="s">
        <v>1370</v>
      </c>
      <c r="BB7" s="1120" t="s">
        <v>1371</v>
      </c>
      <c r="BC7" s="1120" t="s">
        <v>1334</v>
      </c>
      <c r="BE7" s="1120">
        <v>2005</v>
      </c>
      <c r="BF7" s="1120" t="s">
        <v>1372</v>
      </c>
      <c r="BH7" s="1068" t="s">
        <v>1373</v>
      </c>
      <c r="BJ7" s="1068" t="s">
        <v>1355</v>
      </c>
      <c r="BL7" s="1068" t="s">
        <v>1355</v>
      </c>
      <c r="BN7" s="1068" t="s">
        <v>1374</v>
      </c>
      <c r="BQ7" s="1281">
        <v>4213781</v>
      </c>
      <c r="BR7" s="1068" t="s">
        <v>1259</v>
      </c>
      <c r="BS7" s="1429"/>
      <c r="BT7" s="1281">
        <v>64236873</v>
      </c>
      <c r="BU7" s="1068" t="s">
        <v>245</v>
      </c>
      <c r="BV7" s="1070"/>
      <c r="BW7" s="1695">
        <v>4213769</v>
      </c>
      <c r="BX7" s="1693" t="s">
        <v>1375</v>
      </c>
      <c r="BZ7" s="1281">
        <v>64237511</v>
      </c>
      <c r="CA7" s="1068" t="s">
        <v>275</v>
      </c>
    </row>
    <row customHeight="1" ht="11.25">
      <c r="A8" s="1074" t="s">
        <v>1376</v>
      </c>
      <c r="B8" s="1075">
        <v>2006</v>
      </c>
      <c r="E8" s="1076" t="s">
        <v>1377</v>
      </c>
      <c r="F8" s="1093"/>
      <c r="H8" s="1077" t="s">
        <v>1378</v>
      </c>
      <c r="I8" s="1076" t="s">
        <v>96</v>
      </c>
      <c r="J8" s="1076" t="s">
        <v>1379</v>
      </c>
      <c r="N8" s="1163" t="s">
        <v>1380</v>
      </c>
      <c r="O8" s="1076" t="s">
        <v>1381</v>
      </c>
      <c r="V8" s="370" t="s">
        <v>96</v>
      </c>
      <c r="W8" s="1084"/>
      <c r="X8" s="1075" t="s">
        <v>187</v>
      </c>
      <c r="Y8" s="1075" t="s">
        <v>1325</v>
      </c>
      <c r="Z8" s="1091"/>
      <c r="AA8" s="1094"/>
      <c r="AK8" s="1076" t="s">
        <v>1382</v>
      </c>
      <c r="AP8" s="1087" t="s">
        <v>187</v>
      </c>
      <c r="AQ8" s="1088" t="s">
        <v>187</v>
      </c>
      <c r="AU8" s="1120" t="s">
        <v>1383</v>
      </c>
      <c r="AW8" s="1120" t="s">
        <v>1384</v>
      </c>
      <c r="AX8" s="1120" t="s">
        <v>1384</v>
      </c>
      <c r="AZ8" s="1120" t="s">
        <v>1385</v>
      </c>
      <c r="BB8" s="1120" t="s">
        <v>1386</v>
      </c>
      <c r="BC8" s="1120" t="s">
        <v>1334</v>
      </c>
      <c r="BE8" s="1120">
        <v>2006</v>
      </c>
      <c r="BF8" s="1120" t="s">
        <v>1387</v>
      </c>
      <c r="BH8" s="1068" t="s">
        <v>1388</v>
      </c>
      <c r="BJ8" s="1068" t="s">
        <v>1389</v>
      </c>
      <c r="BL8" s="1068" t="s">
        <v>1389</v>
      </c>
      <c r="BN8" s="1068" t="s">
        <v>1390</v>
      </c>
      <c r="BQ8" s="1281">
        <v>4213776</v>
      </c>
      <c r="BR8" s="1068" t="s">
        <v>169</v>
      </c>
      <c r="BS8" s="1429"/>
      <c r="BT8" s="1281">
        <v>64236874</v>
      </c>
      <c r="BU8" s="1295" t="s">
        <v>1391</v>
      </c>
      <c r="BV8" s="1070"/>
      <c r="BW8" s="1695">
        <v>4213770</v>
      </c>
      <c r="BX8" s="1696" t="s">
        <v>1392</v>
      </c>
      <c r="BZ8" s="1281">
        <v>64237512</v>
      </c>
      <c r="CA8" s="1068" t="s">
        <v>270</v>
      </c>
    </row>
    <row customHeight="1" ht="11.25">
      <c r="A9" s="1074" t="s">
        <v>1393</v>
      </c>
      <c r="B9" s="1075">
        <v>2007</v>
      </c>
      <c r="E9" s="1076" t="s">
        <v>1394</v>
      </c>
      <c r="F9" s="1093"/>
      <c r="G9" s="1067" t="s">
        <v>1395</v>
      </c>
      <c r="H9" s="1067" t="s">
        <v>1396</v>
      </c>
      <c r="I9" s="1076" t="s">
        <v>115</v>
      </c>
      <c r="O9" s="1076" t="s">
        <v>1397</v>
      </c>
      <c r="V9" s="370" t="s">
        <v>115</v>
      </c>
      <c r="W9" s="1084"/>
      <c r="X9" s="1075" t="s">
        <v>193</v>
      </c>
      <c r="Y9" s="1075" t="s">
        <v>1233</v>
      </c>
      <c r="Z9" s="1091">
        <v>1</v>
      </c>
      <c r="AA9" s="1094"/>
      <c r="AK9" s="1076" t="s">
        <v>1398</v>
      </c>
      <c r="AP9" s="1087" t="s">
        <v>1399</v>
      </c>
      <c r="AQ9" s="1088" t="s">
        <v>1399</v>
      </c>
      <c r="AW9" s="1120" t="s">
        <v>1400</v>
      </c>
      <c r="AX9" s="1120" t="s">
        <v>1400</v>
      </c>
      <c r="AZ9" s="1120" t="s">
        <v>1401</v>
      </c>
      <c r="BB9" s="1120" t="s">
        <v>1402</v>
      </c>
      <c r="BC9" s="1120" t="s">
        <v>1334</v>
      </c>
      <c r="BE9" s="1120">
        <v>2007</v>
      </c>
      <c r="BF9" s="1120" t="s">
        <v>1403</v>
      </c>
      <c r="BH9" s="1068" t="s">
        <v>1404</v>
      </c>
      <c r="BJ9" s="1068" t="s">
        <v>1405</v>
      </c>
      <c r="BL9" s="1068" t="s">
        <v>1405</v>
      </c>
      <c r="BN9" s="1068" t="s">
        <v>1406</v>
      </c>
      <c r="BQ9" s="1281">
        <v>4213777</v>
      </c>
      <c r="BR9" s="1068" t="s">
        <v>175</v>
      </c>
      <c r="BS9" s="1429"/>
      <c r="BT9" s="1281">
        <v>64236875</v>
      </c>
      <c r="BU9" s="1068" t="s">
        <v>250</v>
      </c>
      <c r="BV9" s="1070"/>
      <c r="BW9" s="1690"/>
      <c r="BX9" s="1690"/>
    </row>
    <row customHeight="1" ht="11.25">
      <c r="A10" s="1074" t="s">
        <v>1407</v>
      </c>
      <c r="B10" s="1075">
        <v>2008</v>
      </c>
      <c r="E10" s="1076" t="s">
        <v>1408</v>
      </c>
      <c r="F10" s="1093"/>
      <c r="G10" s="1076" t="s">
        <v>1409</v>
      </c>
      <c r="H10" s="1076" t="s">
        <v>1410</v>
      </c>
      <c r="I10" s="1076" t="s">
        <v>151</v>
      </c>
      <c r="J10" s="1067" t="s">
        <v>1411</v>
      </c>
      <c r="K10" s="1067" t="s">
        <v>1412</v>
      </c>
      <c r="O10" s="1076" t="s">
        <v>1413</v>
      </c>
      <c r="V10" s="371" t="s">
        <v>151</v>
      </c>
      <c r="W10" s="1097"/>
      <c r="X10" s="1097" t="s">
        <v>1414</v>
      </c>
      <c r="Y10" s="1098" t="s">
        <v>1415</v>
      </c>
      <c r="Z10" s="1091"/>
      <c r="AP10" s="1087" t="s">
        <v>1414</v>
      </c>
      <c r="AQ10" s="1088" t="s">
        <v>1414</v>
      </c>
      <c r="AW10" s="1120" t="s">
        <v>1416</v>
      </c>
      <c r="AX10" s="1120" t="s">
        <v>1416</v>
      </c>
      <c r="AZ10" s="1120" t="s">
        <v>1417</v>
      </c>
      <c r="BB10" s="1120" t="s">
        <v>1418</v>
      </c>
      <c r="BC10" s="1120" t="s">
        <v>1334</v>
      </c>
      <c r="BE10" s="1120">
        <v>2008</v>
      </c>
      <c r="BF10" s="1120" t="s">
        <v>1419</v>
      </c>
      <c r="BH10" s="1068" t="s">
        <v>1420</v>
      </c>
      <c r="BJ10" s="1068" t="s">
        <v>1421</v>
      </c>
      <c r="BL10" s="1068" t="s">
        <v>1421</v>
      </c>
      <c r="BN10" s="1068" t="s">
        <v>1422</v>
      </c>
      <c r="BQ10" s="1281">
        <v>4213778</v>
      </c>
      <c r="BR10" s="1068" t="s">
        <v>181</v>
      </c>
      <c r="BS10" s="1429"/>
      <c r="BT10" s="1281">
        <v>64236876</v>
      </c>
      <c r="BU10" s="1068" t="s">
        <v>225</v>
      </c>
      <c r="BV10" s="1070"/>
      <c r="BW10" s="1690"/>
      <c r="BX10" s="1690"/>
    </row>
    <row customHeight="1" ht="11.25">
      <c r="A11" s="1074" t="s">
        <v>1423</v>
      </c>
      <c r="B11" s="1075">
        <v>2009</v>
      </c>
      <c r="E11" s="1076" t="s">
        <v>1424</v>
      </c>
      <c r="F11" s="1093"/>
      <c r="G11" s="1076" t="s">
        <v>1425</v>
      </c>
      <c r="H11" s="1076" t="s">
        <v>1426</v>
      </c>
      <c r="I11" s="1076" t="s">
        <v>152</v>
      </c>
      <c r="J11" s="1077" t="s">
        <v>1427</v>
      </c>
      <c r="K11" s="1099" t="s">
        <v>1428</v>
      </c>
      <c r="O11" s="1077" t="s">
        <v>1429</v>
      </c>
      <c r="V11" s="370" t="s">
        <v>152</v>
      </c>
      <c r="W11" s="275"/>
      <c r="X11" s="1084" t="s">
        <v>1399</v>
      </c>
      <c r="Y11" s="1075" t="s">
        <v>1430</v>
      </c>
      <c r="Z11" s="1091"/>
      <c r="AP11" s="1087" t="s">
        <v>193</v>
      </c>
      <c r="AQ11" s="1089" t="s">
        <v>193</v>
      </c>
      <c r="AW11" s="1120" t="s">
        <v>1431</v>
      </c>
      <c r="AX11" s="1120" t="s">
        <v>1431</v>
      </c>
      <c r="AZ11" s="1120" t="s">
        <v>1432</v>
      </c>
      <c r="BB11" s="1120" t="s">
        <v>1433</v>
      </c>
      <c r="BC11" s="1120" t="s">
        <v>1334</v>
      </c>
      <c r="BE11" s="1120">
        <v>2009</v>
      </c>
      <c r="BF11" s="1120" t="s">
        <v>1434</v>
      </c>
      <c r="BH11" s="1068" t="s">
        <v>1435</v>
      </c>
      <c r="BJ11" s="1068" t="s">
        <v>1404</v>
      </c>
      <c r="BL11" s="1068" t="s">
        <v>1404</v>
      </c>
      <c r="BN11" s="1068" t="s">
        <v>1436</v>
      </c>
      <c r="BQ11" s="1281">
        <v>4213780</v>
      </c>
      <c r="BR11" s="1068" t="s">
        <v>187</v>
      </c>
      <c r="BS11" s="1429"/>
      <c r="BW11" s="1690"/>
      <c r="BX11" s="1690"/>
    </row>
    <row customHeight="1" ht="11.25">
      <c r="A12" s="1074" t="s">
        <v>1437</v>
      </c>
      <c r="B12" s="1075">
        <v>2010</v>
      </c>
      <c r="E12" s="1076" t="s">
        <v>1438</v>
      </c>
      <c r="F12" s="1093"/>
      <c r="G12" s="1076" t="s">
        <v>1426</v>
      </c>
      <c r="I12" s="1076" t="s">
        <v>153</v>
      </c>
      <c r="J12" s="1077" t="s">
        <v>1439</v>
      </c>
      <c r="K12" s="1099" t="s">
        <v>1440</v>
      </c>
      <c r="O12" s="1077" t="s">
        <v>1227</v>
      </c>
      <c r="V12" s="370" t="s">
        <v>153</v>
      </c>
      <c r="W12" s="1089"/>
      <c r="X12" s="1084" t="s">
        <v>1441</v>
      </c>
      <c r="Y12" s="1075" t="s">
        <v>1233</v>
      </c>
      <c r="AP12" s="1087"/>
      <c r="AW12" s="1120" t="s">
        <v>152</v>
      </c>
      <c r="AX12" s="1120" t="s">
        <v>152</v>
      </c>
      <c r="AZ12" s="1120" t="s">
        <v>1442</v>
      </c>
      <c r="BB12" s="1120" t="s">
        <v>1443</v>
      </c>
      <c r="BC12" s="1120" t="s">
        <v>1334</v>
      </c>
      <c r="BE12" s="1120">
        <v>2010</v>
      </c>
      <c r="BF12" s="1120" t="s">
        <v>1444</v>
      </c>
      <c r="BH12" s="1068" t="s">
        <v>1445</v>
      </c>
      <c r="BJ12" s="1068" t="s">
        <v>1446</v>
      </c>
      <c r="BL12" s="1068" t="s">
        <v>1446</v>
      </c>
      <c r="BN12" s="1068" t="s">
        <v>1447</v>
      </c>
      <c r="BQ12" s="1281">
        <v>4213779</v>
      </c>
      <c r="BR12" s="1068" t="s">
        <v>1399</v>
      </c>
      <c r="BS12" s="1429"/>
      <c r="BT12" s="1070"/>
      <c r="BU12" s="1070"/>
      <c r="BV12" s="1070"/>
      <c r="BW12" s="1690"/>
      <c r="BX12" s="1690"/>
    </row>
    <row customHeight="1" ht="11.25">
      <c r="A13" s="1074" t="s">
        <v>1448</v>
      </c>
      <c r="B13" s="1075">
        <v>2011</v>
      </c>
      <c r="E13" s="1076" t="s">
        <v>1449</v>
      </c>
      <c r="F13" s="1093"/>
      <c r="I13" s="1076" t="s">
        <v>154</v>
      </c>
      <c r="K13" s="1099" t="s">
        <v>1398</v>
      </c>
      <c r="V13" s="370" t="s">
        <v>154</v>
      </c>
      <c r="W13" s="1089"/>
      <c r="X13" s="1089"/>
      <c r="Y13" s="1089"/>
      <c r="AW13" s="1120" t="s">
        <v>153</v>
      </c>
      <c r="AX13" s="1120" t="s">
        <v>153</v>
      </c>
      <c r="BB13" s="1120" t="s">
        <v>1450</v>
      </c>
      <c r="BC13" s="1120" t="s">
        <v>1451</v>
      </c>
      <c r="BE13" s="1120">
        <v>2011</v>
      </c>
      <c r="BF13" s="1120" t="s">
        <v>1452</v>
      </c>
      <c r="BH13" s="1068" t="s">
        <v>1453</v>
      </c>
      <c r="BJ13" s="1068" t="s">
        <v>1435</v>
      </c>
      <c r="BL13" s="1068" t="s">
        <v>1435</v>
      </c>
      <c r="BN13" s="1068" t="s">
        <v>1454</v>
      </c>
      <c r="BQ13" s="1281">
        <v>4213783</v>
      </c>
      <c r="BR13" s="1068" t="s">
        <v>1414</v>
      </c>
      <c r="BS13" s="1429"/>
      <c r="BT13" s="1070"/>
      <c r="BU13" s="1070"/>
      <c r="BV13" s="1070"/>
      <c r="BW13" s="1694"/>
      <c r="BX13" s="1690"/>
    </row>
    <row customHeight="1" ht="11.25">
      <c r="A14" s="1074" t="s">
        <v>1455</v>
      </c>
      <c r="B14" s="1075">
        <v>2012</v>
      </c>
      <c r="I14" s="1076" t="s">
        <v>155</v>
      </c>
      <c r="J14" s="1067" t="s">
        <v>1456</v>
      </c>
      <c r="N14" s="1067" t="s">
        <v>1457</v>
      </c>
      <c r="V14" s="1083">
        <v>13</v>
      </c>
      <c r="W14" s="1084"/>
      <c r="X14" s="1084" t="s">
        <v>1266</v>
      </c>
      <c r="Y14" s="1075" t="s">
        <v>1233</v>
      </c>
      <c r="AW14" s="1120" t="s">
        <v>154</v>
      </c>
      <c r="AX14" s="1120" t="s">
        <v>154</v>
      </c>
      <c r="AZ14" s="1067" t="s">
        <v>1458</v>
      </c>
      <c r="BB14" s="1120" t="s">
        <v>1459</v>
      </c>
      <c r="BC14" s="1120" t="s">
        <v>1451</v>
      </c>
      <c r="BE14" s="1120">
        <v>2012</v>
      </c>
      <c r="BH14" s="1068" t="s">
        <v>1374</v>
      </c>
      <c r="BJ14" s="1217" t="s">
        <v>1460</v>
      </c>
      <c r="BL14" s="1217" t="s">
        <v>1460</v>
      </c>
      <c r="BN14" s="1068" t="s">
        <v>1461</v>
      </c>
      <c r="BQ14" s="1281">
        <v>4213782</v>
      </c>
      <c r="BR14" s="1068" t="s">
        <v>193</v>
      </c>
      <c r="BS14" s="1429"/>
      <c r="BT14" s="1070"/>
      <c r="BU14" s="1070"/>
      <c r="BV14" s="1070"/>
      <c r="BW14" s="1694"/>
      <c r="BX14" s="1690"/>
    </row>
    <row customHeight="1" ht="19.5">
      <c r="A15" s="1074" t="s">
        <v>1462</v>
      </c>
      <c r="B15" s="1075">
        <v>2013</v>
      </c>
      <c r="E15" s="1698" t="s">
        <v>1463</v>
      </c>
      <c r="G15" s="1067" t="s">
        <v>1464</v>
      </c>
      <c r="H15" s="1067" t="s">
        <v>1465</v>
      </c>
      <c r="I15" s="1078" t="s">
        <v>156</v>
      </c>
      <c r="J15" s="1089" t="s">
        <v>589</v>
      </c>
      <c r="N15" s="1158" t="s">
        <v>1466</v>
      </c>
      <c r="X15" s="1087"/>
      <c r="AW15" s="1120" t="s">
        <v>155</v>
      </c>
      <c r="AX15" s="1120" t="s">
        <v>155</v>
      </c>
      <c r="AZ15" s="1120" t="s">
        <v>1385</v>
      </c>
      <c r="BB15" s="1120" t="s">
        <v>1467</v>
      </c>
      <c r="BC15" s="1120" t="s">
        <v>1451</v>
      </c>
      <c r="BE15" s="1120">
        <v>2013</v>
      </c>
      <c r="BH15" s="1068" t="s">
        <v>1390</v>
      </c>
      <c r="BJ15" s="1217" t="s">
        <v>1468</v>
      </c>
      <c r="BL15" s="1217" t="s">
        <v>1468</v>
      </c>
      <c r="BN15" s="1068" t="s">
        <v>1469</v>
      </c>
      <c r="BR15" s="1070"/>
      <c r="BS15" s="1431"/>
      <c r="BT15" s="1070"/>
      <c r="BU15" s="1070"/>
      <c r="BV15" s="1070"/>
      <c r="BW15" s="1694"/>
      <c r="BX15" s="1690"/>
    </row>
    <row customHeight="1" ht="21">
      <c r="A16" s="1870" t="s">
        <v>1470</v>
      </c>
      <c r="B16" s="1075">
        <v>2014</v>
      </c>
      <c r="E16" s="1699" t="s">
        <v>1471</v>
      </c>
      <c r="G16" s="1076" t="s">
        <v>1472</v>
      </c>
      <c r="H16" s="1076" t="s">
        <v>1473</v>
      </c>
      <c r="I16" s="1078" t="s">
        <v>1474</v>
      </c>
      <c r="J16" s="1089" t="s">
        <v>562</v>
      </c>
      <c r="N16" s="1158" t="s">
        <v>1475</v>
      </c>
      <c r="AW16" s="1120" t="s">
        <v>156</v>
      </c>
      <c r="AX16" s="1120" t="s">
        <v>156</v>
      </c>
      <c r="AZ16" s="1120" t="s">
        <v>1401</v>
      </c>
      <c r="BB16" s="1120" t="s">
        <v>1476</v>
      </c>
      <c r="BC16" s="1120" t="s">
        <v>1451</v>
      </c>
      <c r="BE16" s="1120">
        <v>2014</v>
      </c>
      <c r="BH16" s="1068" t="s">
        <v>1406</v>
      </c>
      <c r="BJ16" s="1217" t="s">
        <v>1477</v>
      </c>
      <c r="BL16" s="1217" t="s">
        <v>1477</v>
      </c>
      <c r="BN16" s="1068" t="s">
        <v>1478</v>
      </c>
      <c r="BR16" s="1070"/>
      <c r="BS16" s="1431"/>
      <c r="BT16" s="1070"/>
      <c r="BU16" s="1070"/>
      <c r="BV16" s="1070"/>
      <c r="BW16" s="1694"/>
      <c r="BX16" s="1690"/>
    </row>
    <row customHeight="1" ht="21">
      <c r="A17" s="1074" t="s">
        <v>1479</v>
      </c>
      <c r="B17" s="1075">
        <v>2015</v>
      </c>
      <c r="G17" s="1076" t="s">
        <v>1426</v>
      </c>
      <c r="H17" s="1076" t="s">
        <v>1426</v>
      </c>
      <c r="I17" s="1076" t="s">
        <v>1480</v>
      </c>
      <c r="N17" s="1158" t="s">
        <v>1481</v>
      </c>
      <c r="X17" s="1087"/>
      <c r="AW17" s="1120" t="s">
        <v>1474</v>
      </c>
      <c r="AX17" s="1120" t="s">
        <v>1474</v>
      </c>
      <c r="AZ17" s="1120" t="s">
        <v>1482</v>
      </c>
      <c r="BB17" s="1120" t="s">
        <v>1483</v>
      </c>
      <c r="BC17" s="1120" t="s">
        <v>1334</v>
      </c>
      <c r="BE17" s="1120">
        <v>2015</v>
      </c>
      <c r="BH17" s="1068" t="s">
        <v>1422</v>
      </c>
      <c r="BJ17" s="1217" t="s">
        <v>1484</v>
      </c>
      <c r="BL17" s="1217" t="s">
        <v>1484</v>
      </c>
      <c r="BN17" s="1068" t="s">
        <v>1485</v>
      </c>
      <c r="BR17" s="1067" t="s">
        <v>1277</v>
      </c>
      <c r="BS17" s="1428"/>
      <c r="BU17" s="1067" t="s">
        <v>1486</v>
      </c>
      <c r="BV17" s="1070"/>
      <c r="BW17" s="1690"/>
      <c r="BX17" s="1692" t="s">
        <v>1487</v>
      </c>
      <c r="CA17" s="1067" t="s">
        <v>1488</v>
      </c>
      <c r="CD17" s="1067" t="s">
        <v>1489</v>
      </c>
    </row>
    <row customHeight="1" ht="21">
      <c r="A18" s="1074" t="s">
        <v>1490</v>
      </c>
      <c r="B18" s="1075">
        <v>2016</v>
      </c>
      <c r="E18" s="2005" t="s">
        <v>1491</v>
      </c>
      <c r="I18" s="1076" t="s">
        <v>1492</v>
      </c>
      <c r="N18" s="1158" t="s">
        <v>1493</v>
      </c>
      <c r="X18" s="1087"/>
      <c r="AW18" s="1120" t="s">
        <v>1480</v>
      </c>
      <c r="AX18" s="1120" t="s">
        <v>1480</v>
      </c>
      <c r="BB18" s="1120" t="s">
        <v>1494</v>
      </c>
      <c r="BC18" s="1120" t="s">
        <v>1334</v>
      </c>
      <c r="BE18" s="1120">
        <v>2016</v>
      </c>
      <c r="BH18" s="1068" t="s">
        <v>1436</v>
      </c>
      <c r="BJ18" s="1217" t="s">
        <v>1495</v>
      </c>
      <c r="BL18" s="1217" t="s">
        <v>1495</v>
      </c>
      <c r="BN18" s="1068" t="s">
        <v>1496</v>
      </c>
      <c r="BQ18" s="1432" t="s">
        <v>1307</v>
      </c>
      <c r="BR18" s="1159" t="s">
        <v>1308</v>
      </c>
      <c r="BS18" s="274"/>
      <c r="BT18" s="1432" t="s">
        <v>1497</v>
      </c>
      <c r="BU18" s="1159" t="s">
        <v>1498</v>
      </c>
      <c r="BV18" s="1070"/>
      <c r="BW18" s="1697" t="s">
        <v>1499</v>
      </c>
      <c r="BX18" s="1691" t="s">
        <v>1500</v>
      </c>
      <c r="BZ18" s="1432" t="s">
        <v>1501</v>
      </c>
      <c r="CA18" s="1159" t="s">
        <v>1502</v>
      </c>
      <c r="CC18" s="1432" t="s">
        <v>1503</v>
      </c>
      <c r="CD18" s="1159" t="s">
        <v>1504</v>
      </c>
    </row>
    <row customHeight="1" ht="21">
      <c r="A19" s="1870" t="s">
        <v>1505</v>
      </c>
      <c r="B19" s="1075">
        <v>2017</v>
      </c>
      <c r="E19" s="1074" t="s">
        <v>168</v>
      </c>
      <c r="I19" s="1076" t="s">
        <v>1506</v>
      </c>
      <c r="N19" s="1158" t="s">
        <v>1507</v>
      </c>
      <c r="X19" s="1087"/>
      <c r="AW19" s="1120" t="s">
        <v>1492</v>
      </c>
      <c r="AX19" s="1120" t="s">
        <v>1492</v>
      </c>
      <c r="AZ19" s="1067" t="s">
        <v>1508</v>
      </c>
      <c r="BB19" s="1120" t="s">
        <v>1509</v>
      </c>
      <c r="BC19" s="1120" t="s">
        <v>1334</v>
      </c>
      <c r="BE19" s="1120">
        <v>2017</v>
      </c>
      <c r="BH19" s="1068" t="s">
        <v>1510</v>
      </c>
      <c r="BJ19" s="1217" t="s">
        <v>1511</v>
      </c>
      <c r="BL19" s="1217" t="s">
        <v>1511</v>
      </c>
      <c r="BQ19" s="1281">
        <v>4190064</v>
      </c>
      <c r="BR19" s="1068" t="s">
        <v>1512</v>
      </c>
      <c r="BS19" s="1429"/>
      <c r="BT19" s="1281">
        <v>4189671</v>
      </c>
      <c r="BU19" s="1068" t="s">
        <v>1513</v>
      </c>
      <c r="BV19" s="1070"/>
      <c r="BW19" s="1695">
        <v>4189706</v>
      </c>
      <c r="BX19" s="1693" t="s">
        <v>1514</v>
      </c>
      <c r="BZ19" s="1281">
        <v>4189714</v>
      </c>
      <c r="CA19" s="1068" t="s">
        <v>1515</v>
      </c>
      <c r="CC19" s="1281">
        <v>4189708</v>
      </c>
      <c r="CD19" s="1068" t="s">
        <v>1516</v>
      </c>
    </row>
    <row customHeight="1" ht="21">
      <c r="A20" s="1074" t="s">
        <v>1517</v>
      </c>
      <c r="B20" s="1075">
        <v>2018</v>
      </c>
      <c r="E20" s="1074" t="s">
        <v>1266</v>
      </c>
      <c r="I20" s="1076" t="s">
        <v>1518</v>
      </c>
      <c r="N20" s="1158" t="s">
        <v>1519</v>
      </c>
      <c r="AW20" s="1120" t="s">
        <v>1506</v>
      </c>
      <c r="AX20" s="1120" t="s">
        <v>1506</v>
      </c>
      <c r="AZ20" s="1120" t="s">
        <v>1520</v>
      </c>
      <c r="BB20" s="1120" t="s">
        <v>1521</v>
      </c>
      <c r="BC20" s="1120" t="s">
        <v>1451</v>
      </c>
      <c r="BE20" s="1120">
        <v>2018</v>
      </c>
      <c r="BH20" s="1068" t="s">
        <v>1447</v>
      </c>
      <c r="BJ20" s="1068" t="s">
        <v>1374</v>
      </c>
      <c r="BL20" s="1068" t="s">
        <v>1374</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1334</v>
      </c>
      <c r="BE21" s="1120">
        <v>2019</v>
      </c>
      <c r="BH21" s="1068" t="s">
        <v>1454</v>
      </c>
      <c r="BJ21" s="1068" t="s">
        <v>1390</v>
      </c>
      <c r="BL21" s="1068" t="s">
        <v>1390</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1334</v>
      </c>
      <c r="BE22" s="1120">
        <v>2020</v>
      </c>
      <c r="BH22" s="1068" t="s">
        <v>1461</v>
      </c>
      <c r="BJ22" s="1068" t="s">
        <v>1406</v>
      </c>
      <c r="BL22" s="1068" t="s">
        <v>1406</v>
      </c>
      <c r="BQ22" s="1281">
        <v>4190067</v>
      </c>
      <c r="BR22" s="1068" t="s">
        <v>1540</v>
      </c>
      <c r="BS22" s="1429"/>
      <c r="BT22" s="1281">
        <v>4189674</v>
      </c>
      <c r="BU22" s="1068" t="s">
        <v>1541</v>
      </c>
      <c r="BV22" s="1070"/>
      <c r="BW22" s="1070"/>
      <c r="CC22" s="1281">
        <v>4189711</v>
      </c>
      <c r="CD22" s="1068" t="s">
        <v>299</v>
      </c>
    </row>
    <row customHeight="1" ht="21">
      <c r="A23" s="1074" t="s">
        <v>1542</v>
      </c>
      <c r="B23" s="1075">
        <v>2021</v>
      </c>
      <c r="AW23" s="1120" t="s">
        <v>1543</v>
      </c>
      <c r="AX23" s="1120" t="s">
        <v>1543</v>
      </c>
      <c r="AZ23" s="1120" t="s">
        <v>1544</v>
      </c>
      <c r="BB23" s="1120" t="s">
        <v>1545</v>
      </c>
      <c r="BC23" s="1120" t="s">
        <v>1244</v>
      </c>
      <c r="BE23" s="1120">
        <v>2021</v>
      </c>
      <c r="BH23" s="1068" t="s">
        <v>1469</v>
      </c>
      <c r="BJ23" s="1068" t="s">
        <v>1422</v>
      </c>
      <c r="BL23" s="1068" t="s">
        <v>1422</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1478</v>
      </c>
      <c r="BJ24" s="1068" t="s">
        <v>1436</v>
      </c>
      <c r="BL24" s="1068" t="s">
        <v>1436</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1485</v>
      </c>
      <c r="BJ25" s="1068" t="s">
        <v>1510</v>
      </c>
      <c r="BL25" s="1068" t="s">
        <v>1510</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1429</v>
      </c>
      <c r="BB26" s="1120" t="s">
        <v>1566</v>
      </c>
      <c r="BC26" s="1120" t="s">
        <v>1553</v>
      </c>
      <c r="BE26" s="1120">
        <v>2024</v>
      </c>
      <c r="BH26" s="1068" t="s">
        <v>1496</v>
      </c>
      <c r="BJ26" s="1068" t="s">
        <v>1447</v>
      </c>
      <c r="BL26" s="1068" t="s">
        <v>1447</v>
      </c>
      <c r="BQ26" s="1281">
        <v>4190071</v>
      </c>
      <c r="BR26" s="1068" t="s">
        <v>1567</v>
      </c>
      <c r="BS26" s="1429"/>
      <c r="BV26" s="1070"/>
      <c r="BW26" s="1070"/>
    </row>
    <row customHeight="1" ht="11.25">
      <c r="A27" s="1074" t="s">
        <v>1568</v>
      </c>
      <c r="B27" s="1075">
        <v>2025</v>
      </c>
      <c r="J27" s="176" t="s">
        <v>492</v>
      </c>
      <c r="AX27" s="1120" t="s">
        <v>1569</v>
      </c>
      <c r="BB27" s="1120" t="s">
        <v>1570</v>
      </c>
      <c r="BC27" s="1120" t="s">
        <v>1553</v>
      </c>
      <c r="BE27" s="1120">
        <v>2025</v>
      </c>
      <c r="BH27" s="1070" t="s">
        <v>28</v>
      </c>
      <c r="BJ27" s="1068" t="s">
        <v>1454</v>
      </c>
      <c r="BL27" s="1068" t="s">
        <v>1454</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1461</v>
      </c>
      <c r="BL28" s="1068" t="s">
        <v>1461</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01.01.2022</v>
      </c>
      <c r="F29" s="1105" t="str">
        <f>IF(TEMPLATE_GROUP="","",INDEX(EndDateList,MATCH(TEMPLATE_GROUP,CodeTemplateList,0),1))</f>
        <v>31.12.2027</v>
      </c>
      <c r="H29" s="1106" t="s">
        <v>1581</v>
      </c>
      <c r="AX29" s="1120" t="s">
        <v>1582</v>
      </c>
      <c r="AZ29" s="1120" t="s">
        <v>1228</v>
      </c>
      <c r="BB29" s="1120" t="s">
        <v>1429</v>
      </c>
      <c r="BC29" s="1091"/>
      <c r="BE29" s="1120">
        <v>2027</v>
      </c>
      <c r="BJ29" s="1068" t="s">
        <v>1469</v>
      </c>
      <c r="BL29" s="1068" t="s">
        <v>1469</v>
      </c>
    </row>
    <row customHeight="1" ht="11.25">
      <c r="A30" s="1074" t="s">
        <v>1583</v>
      </c>
      <c r="D30" s="1107"/>
      <c r="E30" s="1108"/>
      <c r="F30" s="1108"/>
      <c r="AX30" s="1120" t="s">
        <v>1584</v>
      </c>
      <c r="AZ30" s="1120" t="s">
        <v>1255</v>
      </c>
      <c r="BE30" s="1120">
        <v>2028</v>
      </c>
      <c r="BJ30" s="1068" t="s">
        <v>1585</v>
      </c>
      <c r="BL30" s="1068" t="s">
        <v>1585</v>
      </c>
    </row>
    <row customHeight="1" ht="12.75">
      <c r="A31" s="1074" t="s">
        <v>1586</v>
      </c>
      <c r="D31" s="1101"/>
      <c r="E31" s="1102"/>
      <c r="F31" s="1102"/>
      <c r="H31" s="1109"/>
      <c r="AX31" s="1120" t="s">
        <v>1587</v>
      </c>
      <c r="AZ31" s="1120" t="s">
        <v>501</v>
      </c>
      <c r="BE31" s="1120">
        <v>2029</v>
      </c>
      <c r="BJ31" s="1068" t="s">
        <v>1588</v>
      </c>
      <c r="BL31" s="1068" t="s">
        <v>1588</v>
      </c>
    </row>
    <row customHeight="1" ht="11.25">
      <c r="A32" s="1074" t="s">
        <v>1589</v>
      </c>
      <c r="D32" s="1104" t="s">
        <v>1590</v>
      </c>
      <c r="E32" s="1105" t="str">
        <f>IF(TEMPLATE_GROUP="","",INDEX(StartDateList,MATCH(TEMPLATE_GROUP,CodeTemplateList,0),1))</f>
        <v>01.01.2022</v>
      </c>
      <c r="F32" s="1105" t="str">
        <f>IF(TEMPLATE_GROUP="","",INDEX(EndDateList,MATCH(TEMPLATE_GROUP,CodeTemplateList,0),1))</f>
        <v>31.12.2027</v>
      </c>
      <c r="H32" s="1110" t="s">
        <v>1591</v>
      </c>
      <c r="O32" s="1074" t="s">
        <v>1225</v>
      </c>
      <c r="AX32" s="1120" t="s">
        <v>1592</v>
      </c>
      <c r="AZ32" s="1120" t="s">
        <v>500</v>
      </c>
      <c r="BE32" s="1120">
        <v>2030</v>
      </c>
      <c r="BJ32" s="1068" t="s">
        <v>1478</v>
      </c>
      <c r="BL32" s="1068" t="s">
        <v>1478</v>
      </c>
    </row>
    <row customHeight="1" ht="11.25">
      <c r="A33" s="1074" t="s">
        <v>1593</v>
      </c>
      <c r="O33" s="1074" t="s">
        <v>1253</v>
      </c>
      <c r="AX33" s="1120" t="s">
        <v>1594</v>
      </c>
      <c r="AZ33" s="1120" t="s">
        <v>1227</v>
      </c>
      <c r="BE33" s="1120">
        <v>2031</v>
      </c>
      <c r="BJ33" s="1068" t="s">
        <v>1485</v>
      </c>
      <c r="BL33" s="1068" t="s">
        <v>1485</v>
      </c>
    </row>
    <row customHeight="1" ht="11.25">
      <c r="A34" s="1074" t="s">
        <v>1595</v>
      </c>
      <c r="O34" s="1074" t="s">
        <v>1288</v>
      </c>
      <c r="AX34" s="1120" t="s">
        <v>1596</v>
      </c>
      <c r="BE34" s="1120">
        <v>2032</v>
      </c>
      <c r="BJ34" s="1068" t="s">
        <v>1496</v>
      </c>
      <c r="BL34" s="1068" t="s">
        <v>1496</v>
      </c>
    </row>
    <row customHeight="1" ht="11.25">
      <c r="A35" s="1074" t="s">
        <v>1597</v>
      </c>
      <c r="O35" s="1074" t="s">
        <v>1321</v>
      </c>
      <c r="AX35" s="1120" t="s">
        <v>1598</v>
      </c>
      <c r="AZ35" s="1067" t="s">
        <v>1599</v>
      </c>
      <c r="BE35" s="1120">
        <v>2033</v>
      </c>
      <c r="BL35" s="1068" t="s">
        <v>1600</v>
      </c>
    </row>
    <row customHeight="1" ht="11.25">
      <c r="A36" s="1870" t="s">
        <v>1601</v>
      </c>
      <c r="D36" s="1111" t="s">
        <v>1602</v>
      </c>
      <c r="E36" s="1112" t="s">
        <v>859</v>
      </c>
      <c r="F36" s="1113" t="str">
        <f>INDEX(E37:E41,MATCH(TEMPLATE_SPHERE,F37:F41,0))</f>
        <v>холодного водоснабжения</v>
      </c>
      <c r="G36" s="1113" t="str">
        <f>INDEX(G37:G41,MATCH(TEMPLATE_SPHERE,F37:F41,0))</f>
        <v>холодное водоснабжение</v>
      </c>
      <c r="O36" s="1074" t="s">
        <v>1345</v>
      </c>
      <c r="AX36" s="1120" t="s">
        <v>1603</v>
      </c>
      <c r="AZ36" s="1120" t="s">
        <v>1227</v>
      </c>
      <c r="BE36" s="1120">
        <v>2034</v>
      </c>
      <c r="BL36" s="1068" t="s">
        <v>1604</v>
      </c>
    </row>
    <row customHeight="1" ht="11.25">
      <c r="A37" s="1074" t="s">
        <v>1605</v>
      </c>
      <c r="E37" s="407" t="s">
        <v>1606</v>
      </c>
      <c r="F37" s="1114" t="s">
        <v>813</v>
      </c>
      <c r="G37" s="407" t="s">
        <v>1607</v>
      </c>
      <c r="O37" s="1074" t="s">
        <v>1364</v>
      </c>
      <c r="AX37" s="1120" t="s">
        <v>1608</v>
      </c>
      <c r="AZ37" s="1120" t="s">
        <v>1254</v>
      </c>
      <c r="BE37" s="1120">
        <v>2035</v>
      </c>
    </row>
    <row customHeight="1" ht="11.25">
      <c r="A38" s="1074" t="s">
        <v>1609</v>
      </c>
      <c r="E38" s="407" t="s">
        <v>1610</v>
      </c>
      <c r="F38" s="1115" t="s">
        <v>859</v>
      </c>
      <c r="G38" s="407" t="s">
        <v>1611</v>
      </c>
      <c r="O38" s="1074" t="s">
        <v>1381</v>
      </c>
      <c r="AX38" s="1120" t="s">
        <v>1612</v>
      </c>
      <c r="AZ38" s="1120" t="s">
        <v>1289</v>
      </c>
      <c r="BE38" s="1120">
        <v>2036</v>
      </c>
      <c r="BH38" s="1067" t="s">
        <v>1613</v>
      </c>
      <c r="BJ38" s="1067" t="s">
        <v>1614</v>
      </c>
      <c r="BL38" s="1067" t="s">
        <v>1615</v>
      </c>
      <c r="BN38" s="1067" t="s">
        <v>1616</v>
      </c>
    </row>
    <row customHeight="1" ht="11.25">
      <c r="A39" s="1074" t="s">
        <v>1617</v>
      </c>
      <c r="E39" s="407" t="s">
        <v>1618</v>
      </c>
      <c r="F39" s="1115" t="s">
        <v>912</v>
      </c>
      <c r="G39" s="407" t="s">
        <v>1619</v>
      </c>
      <c r="O39" s="1074" t="s">
        <v>1397</v>
      </c>
      <c r="AX39" s="1120" t="s">
        <v>1620</v>
      </c>
      <c r="AZ39" s="1120" t="s">
        <v>1322</v>
      </c>
      <c r="BE39" s="1120">
        <v>2037</v>
      </c>
      <c r="BH39" s="1068" t="s">
        <v>1621</v>
      </c>
      <c r="BJ39" s="1217" t="s">
        <v>1621</v>
      </c>
      <c r="BL39" s="1217" t="s">
        <v>1621</v>
      </c>
      <c r="BN39" s="1068" t="s">
        <v>1622</v>
      </c>
    </row>
    <row customHeight="1" ht="11.25">
      <c r="A40" s="1074" t="s">
        <v>1623</v>
      </c>
      <c r="E40" s="407" t="s">
        <v>1624</v>
      </c>
      <c r="F40" s="1115" t="s">
        <v>899</v>
      </c>
      <c r="G40" s="407" t="s">
        <v>1625</v>
      </c>
      <c r="O40" s="1074" t="s">
        <v>1413</v>
      </c>
      <c r="AX40" s="1120" t="s">
        <v>1626</v>
      </c>
      <c r="BE40" s="1120">
        <v>2038</v>
      </c>
      <c r="BH40" s="1068" t="s">
        <v>1627</v>
      </c>
      <c r="BJ40" s="1217" t="s">
        <v>1032</v>
      </c>
      <c r="BL40" s="1217" t="s">
        <v>1032</v>
      </c>
      <c r="BN40" s="1068" t="s">
        <v>1066</v>
      </c>
    </row>
    <row customHeight="1" ht="11.25">
      <c r="A41" s="1074" t="s">
        <v>1628</v>
      </c>
      <c r="E41" s="407" t="s">
        <v>1629</v>
      </c>
      <c r="F41" s="1115" t="s">
        <v>1630</v>
      </c>
      <c r="G41" s="407" t="s">
        <v>1629</v>
      </c>
      <c r="O41" s="1074" t="s">
        <v>1429</v>
      </c>
      <c r="AX41" s="1120" t="s">
        <v>1631</v>
      </c>
      <c r="AZ41" s="1067" t="s">
        <v>1632</v>
      </c>
      <c r="BE41" s="1120">
        <v>2039</v>
      </c>
      <c r="BH41" s="1068" t="s">
        <v>1633</v>
      </c>
      <c r="BJ41" s="1217" t="s">
        <v>1028</v>
      </c>
      <c r="BL41" s="1217" t="s">
        <v>1028</v>
      </c>
      <c r="BN41" s="1068" t="s">
        <v>1053</v>
      </c>
    </row>
    <row customHeight="1" ht="11.25">
      <c r="A42" s="1074" t="s">
        <v>1634</v>
      </c>
      <c r="AX42" s="1120" t="s">
        <v>1635</v>
      </c>
      <c r="AZ42" s="1120" t="s">
        <v>1225</v>
      </c>
      <c r="BE42" s="1120">
        <v>2040</v>
      </c>
      <c r="BH42" s="1068" t="s">
        <v>1050</v>
      </c>
      <c r="BJ42" s="1217" t="s">
        <v>1030</v>
      </c>
      <c r="BL42" s="1217" t="s">
        <v>1030</v>
      </c>
      <c r="BN42" s="1068" t="s">
        <v>1636</v>
      </c>
    </row>
    <row customHeight="1" ht="11.25">
      <c r="A43" s="1074" t="s">
        <v>1637</v>
      </c>
      <c r="AX43" s="1120" t="s">
        <v>1638</v>
      </c>
      <c r="AZ43" s="1120" t="s">
        <v>1253</v>
      </c>
      <c r="BE43" s="1120">
        <v>2041</v>
      </c>
      <c r="BH43" s="1068" t="s">
        <v>1639</v>
      </c>
      <c r="BJ43" s="1217" t="s">
        <v>1633</v>
      </c>
      <c r="BL43" s="1217" t="s">
        <v>1633</v>
      </c>
      <c r="BN43" s="1068" t="s">
        <v>1640</v>
      </c>
    </row>
    <row customHeight="1" ht="11.25">
      <c r="A44" s="1074" t="s">
        <v>1641</v>
      </c>
      <c r="G44" s="1094">
        <f>YEAR(TODAY())</f>
        <v>2024</v>
      </c>
      <c r="I44" s="799" t="s">
        <v>1642</v>
      </c>
      <c r="J44" s="1089" t="s">
        <v>1643</v>
      </c>
      <c r="K44" s="1089" t="s">
        <v>1644</v>
      </c>
      <c r="AX44" s="1120" t="s">
        <v>1645</v>
      </c>
      <c r="AZ44" s="1120" t="s">
        <v>1288</v>
      </c>
      <c r="BE44" s="1120">
        <v>2042</v>
      </c>
      <c r="BH44" s="1068" t="s">
        <v>1646</v>
      </c>
      <c r="BJ44" s="1217" t="s">
        <v>1050</v>
      </c>
      <c r="BL44" s="1217" t="s">
        <v>1050</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1321</v>
      </c>
      <c r="BE45" s="1120">
        <v>2043</v>
      </c>
      <c r="BH45" s="1068" t="s">
        <v>1655</v>
      </c>
      <c r="BJ45" s="1217" t="s">
        <v>1044</v>
      </c>
      <c r="BL45" s="1217" t="s">
        <v>1044</v>
      </c>
      <c r="BN45" s="1068" t="s">
        <v>1656</v>
      </c>
    </row>
    <row customHeight="1" ht="11.25">
      <c r="A46" s="1074" t="s">
        <v>1657</v>
      </c>
      <c r="E46" s="407" t="s">
        <v>26</v>
      </c>
      <c r="F46" s="1114" t="s">
        <v>1658</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1659</v>
      </c>
      <c r="AZ46" s="1120" t="s">
        <v>1345</v>
      </c>
      <c r="BE46" s="1120">
        <v>2044</v>
      </c>
      <c r="BH46" s="1068" t="s">
        <v>1053</v>
      </c>
      <c r="BJ46" s="1217" t="s">
        <v>1034</v>
      </c>
      <c r="BL46" s="1217" t="s">
        <v>1034</v>
      </c>
      <c r="BN46" s="1068" t="s">
        <v>1660</v>
      </c>
    </row>
    <row customHeight="1" ht="11.25">
      <c r="A47" s="1074" t="s">
        <v>1661</v>
      </c>
      <c r="E47" s="407" t="s">
        <v>33</v>
      </c>
      <c r="F47" s="1115" t="s">
        <v>1662</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1663</v>
      </c>
      <c r="AZ47" s="1120" t="s">
        <v>1364</v>
      </c>
      <c r="BE47" s="1120">
        <v>2045</v>
      </c>
      <c r="BH47" s="1068" t="s">
        <v>1636</v>
      </c>
      <c r="BJ47" s="1217" t="s">
        <v>1036</v>
      </c>
      <c r="BL47" s="1217" t="s">
        <v>1036</v>
      </c>
      <c r="BN47" s="1068" t="s">
        <v>1664</v>
      </c>
    </row>
    <row customHeight="1" ht="11.25">
      <c r="A48" s="1074" t="s">
        <v>1665</v>
      </c>
      <c r="E48" s="407" t="s">
        <v>1666</v>
      </c>
      <c r="F48" s="1115" t="s">
        <v>1667</v>
      </c>
      <c r="G48" s="1116" t="str">
        <f>_xlfn.IFERROR(IF(f_year="","01.01."&amp;CURRENT_YEAR,"01.01."&amp;f_year),"01.01."&amp;CURRENT_YEAR)</f>
        <v>01.01.2024</v>
      </c>
      <c r="H48" s="1116" t="str">
        <f>_xlfn.IFERROR(IF(f_year="","31.12."&amp;CURRENT_YEAR,"31.12."&amp;f_year),"31.12."&amp;CURRENT_YEAR)</f>
        <v>31.12.2024</v>
      </c>
      <c r="I48" s="1742">
        <f>IF(f_year="",TRUE,FALSE)</f>
        <v>1</v>
      </c>
      <c r="J48" s="1745" t="s">
        <v>1668</v>
      </c>
      <c r="K48" s="1746"/>
      <c r="AX48" s="1120" t="s">
        <v>1669</v>
      </c>
      <c r="AZ48" s="1120" t="s">
        <v>1381</v>
      </c>
      <c r="BE48" s="1120">
        <v>2046</v>
      </c>
      <c r="BH48" s="1068" t="s">
        <v>1640</v>
      </c>
      <c r="BJ48" s="1217" t="s">
        <v>1038</v>
      </c>
      <c r="BL48" s="1217" t="s">
        <v>1038</v>
      </c>
      <c r="BN48" s="1068" t="s">
        <v>1670</v>
      </c>
    </row>
    <row customHeight="1" ht="11.25">
      <c r="A49" s="1074" t="s">
        <v>1671</v>
      </c>
      <c r="E49" s="407" t="s">
        <v>1672</v>
      </c>
      <c r="F49" s="1115" t="s">
        <v>1673</v>
      </c>
      <c r="G49" s="1116" t="str">
        <f>_xlfn.IFERROR(IF(f_year="","01.01."&amp;CURRENT_YEAR,"01.01."&amp;f_year),"01.01."&amp;CURRENT_YEAR)</f>
        <v>01.01.2024</v>
      </c>
      <c r="H49" s="1116" t="str">
        <f>_xlfn.IFERROR(IF(f_year="","31.12."&amp;CURRENT_YEAR,"31.12."&amp;f_year),"31.12."&amp;CURRENT_YEAR)</f>
        <v>31.12.2024</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1674</v>
      </c>
      <c r="AZ49" s="1120" t="s">
        <v>1397</v>
      </c>
      <c r="BE49" s="1120">
        <v>2047</v>
      </c>
      <c r="BH49" s="1068" t="s">
        <v>1054</v>
      </c>
      <c r="BJ49" s="1217" t="s">
        <v>1040</v>
      </c>
      <c r="BL49" s="1217" t="s">
        <v>1040</v>
      </c>
    </row>
    <row customHeight="1" ht="11.25">
      <c r="A50" s="1074" t="s">
        <v>1675</v>
      </c>
      <c r="E50" s="407" t="s">
        <v>1676</v>
      </c>
      <c r="F50" s="1115" t="s">
        <v>1024</v>
      </c>
      <c r="G50" s="1116" t="str">
        <f>_xlfn.IFERROR(IF(f_year="","01.01."&amp;CURRENT_YEAR,"01.01."&amp;f_year),"01.01."&amp;CURRENT_YEAR)</f>
        <v>01.01.2024</v>
      </c>
      <c r="H50" s="1116" t="str">
        <f>_xlfn.IFERROR(IF(f_year="","31.12."&amp;CURRENT_YEAR,"31.12."&amp;f_year),"31.12."&amp;CURRENT_YEAR)</f>
        <v>31.12.2024</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1677</v>
      </c>
      <c r="AZ50" s="1120" t="s">
        <v>1413</v>
      </c>
      <c r="BE50" s="1120">
        <v>2048</v>
      </c>
      <c r="BH50" s="1068" t="s">
        <v>1647</v>
      </c>
      <c r="BJ50" s="1217" t="s">
        <v>1042</v>
      </c>
      <c r="BL50" s="1217" t="s">
        <v>1042</v>
      </c>
    </row>
    <row customHeight="1" ht="11.25">
      <c r="A51" s="1074" t="s">
        <v>1678</v>
      </c>
      <c r="E51" s="407" t="s">
        <v>1679</v>
      </c>
      <c r="F51" s="1115" t="s">
        <v>1680</v>
      </c>
      <c r="G51" s="1116" t="str">
        <f>_xlfn.IFERROR(IF(TITLE_PERIOD_START="","01.01."&amp;CURRENT_YEAR,"01.01."&amp;YEAR(TITLE_PERIOD_START)),"01.01."&amp;CURRENT_YEAR)</f>
        <v>01.01.2022</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1681</v>
      </c>
      <c r="AZ51" s="1120" t="s">
        <v>1429</v>
      </c>
      <c r="BE51" s="1120">
        <v>2049</v>
      </c>
      <c r="BH51" s="1068" t="s">
        <v>1656</v>
      </c>
      <c r="BJ51" s="1217" t="s">
        <v>1682</v>
      </c>
      <c r="BL51" s="1217" t="s">
        <v>1682</v>
      </c>
    </row>
    <row customHeight="1" ht="11.25">
      <c r="A52" s="1074" t="s">
        <v>1683</v>
      </c>
      <c r="E52" s="407" t="s">
        <v>1684</v>
      </c>
      <c r="F52" s="1115" t="s">
        <v>1650</v>
      </c>
      <c r="G52" s="1116" t="str">
        <f>_xlfn.IFERROR(IF(TITLE_PERIOD_START="","01.01."&amp;CURRENT_YEAR,"01.01."&amp;YEAR(TITLE_PERIOD_START)),"01.01."&amp;CURRENT_YEAR)</f>
        <v>01.01.2022</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1685</v>
      </c>
      <c r="AZ52" s="1120" t="s">
        <v>1227</v>
      </c>
      <c r="BE52" s="1120">
        <v>2050</v>
      </c>
      <c r="BH52" s="1068" t="s">
        <v>1660</v>
      </c>
      <c r="BJ52" s="1217" t="s">
        <v>1053</v>
      </c>
      <c r="BL52" s="1217" t="s">
        <v>1053</v>
      </c>
    </row>
    <row customHeight="1" ht="11.25">
      <c r="A53" s="1074" t="s">
        <v>1686</v>
      </c>
      <c r="E53" s="407" t="s">
        <v>1687</v>
      </c>
      <c r="F53" s="1115" t="s">
        <v>1687</v>
      </c>
      <c r="G53" s="1116" t="str">
        <f>_xlfn.IFERROR(IF(f_year="","01.01."&amp;CURRENT_YEAR,"01.01."&amp;f_year),"01.01."&amp;CURRENT_YEAR)</f>
        <v>01.01.2024</v>
      </c>
      <c r="H53" s="1116" t="str">
        <f>_xlfn.IFERROR(IF(f_year="","31.12."&amp;CURRENT_YEAR,"31.12."&amp;f_year),"31.12."&amp;CURRENT_YEAR)</f>
        <v>31.12.2024</v>
      </c>
      <c r="I53" s="1742">
        <f>IF(AND(f_year="",TITLE_DATE_FIL=""),TRUE,FALSE)</f>
        <v>1</v>
      </c>
      <c r="J53" s="1745" t="s">
        <v>1688</v>
      </c>
      <c r="K53" s="1746"/>
      <c r="AX53" s="1120" t="s">
        <v>1689</v>
      </c>
      <c r="BE53" s="1120">
        <v>2051</v>
      </c>
      <c r="BH53" s="1068" t="s">
        <v>1664</v>
      </c>
      <c r="BJ53" s="1217" t="s">
        <v>1636</v>
      </c>
      <c r="BL53" s="1217" t="s">
        <v>1636</v>
      </c>
    </row>
    <row customHeight="1" ht="11.25">
      <c r="A54" s="1074" t="s">
        <v>1690</v>
      </c>
      <c r="AX54" s="1120" t="s">
        <v>1691</v>
      </c>
      <c r="AZ54" s="1067" t="s">
        <v>1692</v>
      </c>
      <c r="BE54" s="1120">
        <v>2052</v>
      </c>
      <c r="BH54" s="1068" t="s">
        <v>1670</v>
      </c>
      <c r="BJ54" s="1217" t="s">
        <v>1640</v>
      </c>
      <c r="BL54" s="1217" t="s">
        <v>1640</v>
      </c>
    </row>
    <row customHeight="1" ht="11.25">
      <c r="A55" s="1074" t="s">
        <v>1693</v>
      </c>
      <c r="AX55" s="1120" t="s">
        <v>1694</v>
      </c>
      <c r="AZ55" s="1120" t="s">
        <v>1229</v>
      </c>
      <c r="BE55" s="1120">
        <v>2053</v>
      </c>
      <c r="BH55" s="1070" t="s">
        <v>28</v>
      </c>
      <c r="BJ55" s="1217" t="s">
        <v>1054</v>
      </c>
      <c r="BL55" s="1217" t="s">
        <v>1054</v>
      </c>
    </row>
    <row customHeight="1" ht="11.25">
      <c r="A56" s="1074" t="s">
        <v>1695</v>
      </c>
      <c r="D56" s="1118" t="s">
        <v>1696</v>
      </c>
      <c r="E56" s="1095" t="s">
        <v>114</v>
      </c>
      <c r="F56" s="1074" t="s">
        <v>1697</v>
      </c>
      <c r="AX56" s="1120" t="s">
        <v>1698</v>
      </c>
      <c r="AZ56" s="1120" t="s">
        <v>1256</v>
      </c>
      <c r="BE56" s="1120">
        <v>2054</v>
      </c>
      <c r="BH56" s="1070" t="s">
        <v>28</v>
      </c>
      <c r="BJ56" s="1217" t="s">
        <v>1647</v>
      </c>
      <c r="BL56" s="1217" t="s">
        <v>1647</v>
      </c>
    </row>
    <row customHeight="1" ht="11.25">
      <c r="A57" s="1074" t="s">
        <v>1699</v>
      </c>
      <c r="D57" s="1118" t="s">
        <v>1700</v>
      </c>
      <c r="E57" s="1095" t="s">
        <v>114</v>
      </c>
      <c r="F57" s="1074" t="s">
        <v>1697</v>
      </c>
      <c r="AX57" s="1120" t="s">
        <v>1701</v>
      </c>
      <c r="AZ57" s="1120" t="s">
        <v>1291</v>
      </c>
      <c r="BE57" s="1120">
        <v>2055</v>
      </c>
      <c r="BJ57" s="1217" t="s">
        <v>1656</v>
      </c>
      <c r="BL57" s="1217" t="s">
        <v>1656</v>
      </c>
    </row>
    <row customHeight="1" ht="11.25">
      <c r="A58" s="1074" t="s">
        <v>1702</v>
      </c>
      <c r="D58" s="1118" t="s">
        <v>1703</v>
      </c>
      <c r="E58" s="1095" t="s">
        <v>114</v>
      </c>
      <c r="F58" s="1074" t="s">
        <v>1697</v>
      </c>
      <c r="AX58" s="1120" t="s">
        <v>1704</v>
      </c>
      <c r="BE58" s="1120">
        <v>2056</v>
      </c>
      <c r="BJ58" s="1217" t="s">
        <v>1660</v>
      </c>
      <c r="BL58" s="1217" t="s">
        <v>1660</v>
      </c>
    </row>
    <row customHeight="1" ht="11.25">
      <c r="A59" s="1074" t="s">
        <v>1705</v>
      </c>
      <c r="D59" s="1118" t="s">
        <v>134</v>
      </c>
      <c r="E59" s="1095" t="s">
        <v>1592</v>
      </c>
      <c r="F59" s="1074" t="s">
        <v>1706</v>
      </c>
      <c r="AX59" s="1120" t="s">
        <v>1707</v>
      </c>
      <c r="AZ59" s="1067" t="s">
        <v>1708</v>
      </c>
      <c r="BE59" s="1120">
        <v>2057</v>
      </c>
      <c r="BJ59" s="1217" t="s">
        <v>1664</v>
      </c>
      <c r="BL59" s="1217" t="s">
        <v>1664</v>
      </c>
    </row>
    <row customHeight="1" ht="11.25">
      <c r="A60" s="1074" t="s">
        <v>1709</v>
      </c>
      <c r="D60" s="1118" t="s">
        <v>1710</v>
      </c>
      <c r="E60" s="1095" t="s">
        <v>1592</v>
      </c>
      <c r="F60" s="1074" t="s">
        <v>1706</v>
      </c>
      <c r="AX60" s="1120" t="s">
        <v>1711</v>
      </c>
      <c r="AZ60" s="1120" t="s">
        <v>1230</v>
      </c>
      <c r="BE60" s="1120">
        <v>2058</v>
      </c>
      <c r="BJ60" s="1217" t="s">
        <v>1670</v>
      </c>
      <c r="BL60" s="1217" t="s">
        <v>1670</v>
      </c>
    </row>
    <row customHeight="1" ht="11.25">
      <c r="A61" s="1074" t="s">
        <v>1712</v>
      </c>
      <c r="D61" s="1118" t="s">
        <v>1713</v>
      </c>
      <c r="E61" s="1095" t="s">
        <v>1592</v>
      </c>
      <c r="F61" s="1074" t="s">
        <v>1706</v>
      </c>
      <c r="AX61" s="1120" t="s">
        <v>1714</v>
      </c>
      <c r="AZ61" s="1120" t="s">
        <v>1257</v>
      </c>
      <c r="BE61" s="1120">
        <v>2059</v>
      </c>
      <c r="BL61" s="1217" t="s">
        <v>1046</v>
      </c>
    </row>
    <row customHeight="1" ht="11.25">
      <c r="A62" s="1074" t="s">
        <v>1715</v>
      </c>
      <c r="D62" s="1118" t="s">
        <v>133</v>
      </c>
      <c r="E62" s="1095">
        <v>30</v>
      </c>
      <c r="F62" s="1074" t="s">
        <v>1706</v>
      </c>
      <c r="AZ62" s="1120" t="s">
        <v>1292</v>
      </c>
      <c r="BE62" s="1120">
        <v>2060</v>
      </c>
      <c r="BL62" s="1217" t="s">
        <v>1048</v>
      </c>
    </row>
    <row customHeight="1" ht="11.25">
      <c r="A63" s="1074" t="s">
        <v>1716</v>
      </c>
      <c r="D63" s="1118" t="s">
        <v>1717</v>
      </c>
      <c r="E63" s="1095">
        <v>30</v>
      </c>
      <c r="F63" s="1074" t="s">
        <v>1706</v>
      </c>
      <c r="AZ63" s="1120" t="s">
        <v>1323</v>
      </c>
      <c r="BE63" s="1120">
        <v>2061</v>
      </c>
    </row>
    <row customHeight="1" ht="11.25">
      <c r="A64" s="1074" t="s">
        <v>1718</v>
      </c>
      <c r="D64" s="1118" t="s">
        <v>1719</v>
      </c>
      <c r="E64" s="1095">
        <v>30</v>
      </c>
      <c r="F64" s="1074" t="s">
        <v>1706</v>
      </c>
      <c r="AZ64" s="1120" t="s">
        <v>1346</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1231</v>
      </c>
      <c r="BE67" s="1120">
        <v>2065</v>
      </c>
    </row>
    <row customHeight="1" ht="11.25">
      <c r="A68" s="1074" t="s">
        <v>1724</v>
      </c>
      <c r="AZ68" s="1120" t="s">
        <v>1258</v>
      </c>
      <c r="BE68" s="1120">
        <v>2066</v>
      </c>
      <c r="BH68" s="1067" t="s">
        <v>1725</v>
      </c>
      <c r="BJ68" s="1067" t="s">
        <v>1726</v>
      </c>
      <c r="BL68" s="1067" t="s">
        <v>1727</v>
      </c>
      <c r="BN68" s="1067" t="s">
        <v>1728</v>
      </c>
    </row>
    <row customHeight="1" ht="11.25">
      <c r="A69" s="1074" t="s">
        <v>1729</v>
      </c>
      <c r="AZ69" s="1120" t="s">
        <v>1293</v>
      </c>
      <c r="BE69" s="1120">
        <v>2067</v>
      </c>
      <c r="BH69" s="1068" t="s">
        <v>1730</v>
      </c>
      <c r="BI69" s="1117" t="s">
        <v>112</v>
      </c>
      <c r="BJ69" s="1068" t="s">
        <v>1731</v>
      </c>
      <c r="BK69" s="1117" t="s">
        <v>112</v>
      </c>
      <c r="BL69" s="1068" t="s">
        <v>1732</v>
      </c>
      <c r="BM69" s="1070" t="s">
        <v>112</v>
      </c>
      <c r="BN69" s="1068" t="s">
        <v>1733</v>
      </c>
    </row>
    <row customHeight="1" ht="11.25">
      <c r="A70" s="1074" t="s">
        <v>1734</v>
      </c>
      <c r="AZ70" s="1120" t="s">
        <v>1324</v>
      </c>
      <c r="BE70" s="1120">
        <v>2068</v>
      </c>
      <c r="BH70" s="1068" t="s">
        <v>1735</v>
      </c>
      <c r="BJ70" s="1068" t="s">
        <v>1736</v>
      </c>
      <c r="BL70" s="1068" t="s">
        <v>1737</v>
      </c>
      <c r="BN70" s="1068" t="s">
        <v>1738</v>
      </c>
    </row>
    <row customHeight="1" ht="11.25">
      <c r="A71" s="1074" t="s">
        <v>1739</v>
      </c>
      <c r="AZ71" s="1120" t="s">
        <v>1326</v>
      </c>
      <c r="BE71" s="1120">
        <v>2069</v>
      </c>
      <c r="BH71" s="1068" t="s">
        <v>1740</v>
      </c>
      <c r="BI71" s="1117" t="s">
        <v>93</v>
      </c>
      <c r="BJ71" s="1068" t="s">
        <v>1741</v>
      </c>
      <c r="BK71" s="1117" t="s">
        <v>93</v>
      </c>
      <c r="BL71" s="1068" t="s">
        <v>1742</v>
      </c>
      <c r="BM71" s="1070" t="s">
        <v>93</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114</v>
      </c>
      <c r="BJ73" s="1068" t="s">
        <v>1749</v>
      </c>
      <c r="BK73" s="1117" t="s">
        <v>114</v>
      </c>
      <c r="BL73" s="1068" t="s">
        <v>1750</v>
      </c>
      <c r="BM73" s="1070" t="s">
        <v>114</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1240</v>
      </c>
      <c r="BH76" s="1068" t="s">
        <v>1761</v>
      </c>
      <c r="BJ76" s="1068" t="s">
        <v>1762</v>
      </c>
      <c r="BL76" s="1068" t="s">
        <v>1763</v>
      </c>
    </row>
    <row customHeight="1" ht="11.25">
      <c r="A77" s="1074" t="s">
        <v>1764</v>
      </c>
      <c r="AZ77" s="1120" t="s">
        <v>1268</v>
      </c>
    </row>
    <row customHeight="1" ht="11.25">
      <c r="A78" s="1074" t="s">
        <v>1765</v>
      </c>
      <c r="AZ78" s="1120" t="s">
        <v>1300</v>
      </c>
    </row>
    <row customHeight="1" ht="11.25">
      <c r="A79" s="1074" t="s">
        <v>1766</v>
      </c>
      <c r="AZ79" s="1120" t="s">
        <v>1330</v>
      </c>
      <c r="BH79" s="1067" t="s">
        <v>1767</v>
      </c>
      <c r="BJ79" s="1067" t="s">
        <v>1768</v>
      </c>
      <c r="BL79" s="1067" t="s">
        <v>1769</v>
      </c>
    </row>
    <row customHeight="1" ht="11.25">
      <c r="A80" s="1074" t="s">
        <v>1770</v>
      </c>
      <c r="AZ80" s="1120" t="s">
        <v>1351</v>
      </c>
      <c r="BH80" s="1068" t="s">
        <v>1771</v>
      </c>
      <c r="BJ80" s="1068" t="s">
        <v>1772</v>
      </c>
      <c r="BL80" s="1068" t="s">
        <v>1773</v>
      </c>
    </row>
    <row customHeight="1" ht="11.25">
      <c r="A81" s="1074" t="s">
        <v>1774</v>
      </c>
      <c r="AZ81" s="1120" t="s">
        <v>1368</v>
      </c>
      <c r="BH81" s="1068" t="s">
        <v>1775</v>
      </c>
      <c r="BJ81" s="1068" t="s">
        <v>1776</v>
      </c>
      <c r="BL81" s="1068" t="s">
        <v>1777</v>
      </c>
    </row>
    <row customHeight="1" ht="11.25">
      <c r="A82" s="1074" t="s">
        <v>1778</v>
      </c>
      <c r="AZ82" s="1120" t="s">
        <v>1383</v>
      </c>
      <c r="BH82" s="1068" t="s">
        <v>1779</v>
      </c>
      <c r="BJ82" s="1068" t="s">
        <v>1780</v>
      </c>
      <c r="BL82" s="1068" t="s">
        <v>1781</v>
      </c>
    </row>
    <row customHeight="1" ht="11.25">
      <c r="A83" s="1074" t="s">
        <v>1782</v>
      </c>
      <c r="BH83" s="1068" t="s">
        <v>1783</v>
      </c>
      <c r="BJ83" s="1068" t="s">
        <v>1784</v>
      </c>
      <c r="BL83" s="1068" t="s">
        <v>1785</v>
      </c>
    </row>
    <row customHeight="1" ht="11.25">
      <c r="A84" s="1074" t="s">
        <v>16</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1429</v>
      </c>
      <c r="BL100" s="1068" t="s">
        <v>1429</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1515</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1848</v>
      </c>
      <c r="BA116" s="1902" t="s">
        <v>1849</v>
      </c>
      <c r="BH116" s="1068" t="s">
        <v>1254</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DD5D1-5E6C-BCCD-C1DD-0D62AAE31A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91</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"Сургутская ГРЭС-2" ПАО "Юнипро"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1865</v>
      </c>
      <c r="F13" s="1521" t="s">
        <v>312</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313</v>
      </c>
      <c r="E15" s="1524" t="s">
        <v>1868</v>
      </c>
      <c r="F15" s="1526"/>
      <c r="G15" s="1525" t="s">
        <v>1869</v>
      </c>
      <c r="H15" s="1533"/>
      <c r="J15" s="455">
        <v>19</v>
      </c>
    </row>
    <row customHeight="1" ht="24">
      <c r="A16" s="502"/>
      <c r="B16" s="502"/>
      <c r="C16" s="457"/>
      <c r="D16" s="1523" t="s">
        <v>316</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94</v>
      </c>
      <c r="E18" s="1527" t="s">
        <v>1874</v>
      </c>
      <c r="F18" s="1526"/>
      <c r="G18" s="474" t="s">
        <v>1873</v>
      </c>
      <c r="H18" s="1533"/>
      <c r="I18" s="852"/>
      <c r="J18" s="455">
        <v>46</v>
      </c>
    </row>
    <row customHeight="1" ht="23.25">
      <c r="A19" s="502"/>
      <c r="B19" s="502"/>
      <c r="C19" s="457"/>
      <c r="D19" s="1520" t="s">
        <v>114</v>
      </c>
      <c r="E19" s="1527" t="s">
        <v>1875</v>
      </c>
      <c r="F19" s="1521" t="s">
        <v>312</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95</v>
      </c>
      <c r="E22" s="474" t="s">
        <v>1877</v>
      </c>
      <c r="F22" s="1526"/>
      <c r="G22" s="474" t="s">
        <v>1878</v>
      </c>
      <c r="H22" s="1532"/>
      <c r="J22" s="501">
        <v>25</v>
      </c>
    </row>
    <row s="501" customFormat="1" customHeight="1" ht="19.95">
      <c r="A23" s="502"/>
      <c r="B23" s="502"/>
      <c r="C23" s="502"/>
      <c r="D23" s="1520" t="s">
        <v>96</v>
      </c>
      <c r="E23" s="1527" t="s">
        <v>1879</v>
      </c>
      <c r="F23" s="1531"/>
      <c r="G23" s="474" t="s">
        <v>1880</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41CD9-3121-E558-5FDF-AB0E9E7CB73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52</v>
      </c>
      <c r="H1" s="1631" t="s">
        <v>54</v>
      </c>
      <c r="IU1" s="1155" t="s">
        <v>14</v>
      </c>
    </row>
    <row s="1850" customFormat="1" customHeight="1" ht="22.5" hidden="1">
      <c r="A2" s="831"/>
      <c r="B2" s="1160">
        <v>1</v>
      </c>
      <c r="C2" s="1160"/>
      <c r="D2" s="1928" t="s">
        <v>492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91</v>
      </c>
      <c r="F8" s="1540" t="s">
        <v>1881</v>
      </c>
      <c r="G8" s="1540" t="s">
        <v>52</v>
      </c>
      <c r="H8" s="1540" t="s">
        <v>54</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56BE5-08CA-5AF2-4912-9FE401E85A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492</v>
      </c>
      <c r="E2" s="1889"/>
      <c r="F2" s="1892" t="str">
        <f>IF(ROIV_INFO_NAME="","",ROIV_INFO_NAME)</f>
        <v>филиал "Сургутская ГРЭС-2" ПАО "Юнипро"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"Сургутская ГРЭС-2" ПАО "Юнипро"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1AE24-9152-629F-F31C-FABA22E1A7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492</v>
      </c>
      <c r="E2" s="1904"/>
      <c r="F2" s="1906" t="str">
        <f>IF(ROIV_INFO_NAME="","",ROIV_INFO_NAME)</f>
        <v>филиал "Сургутская ГРЭС-2" ПАО "Юнипро"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91</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"Сургутская ГРЭС-2" ПАО "Юнипро"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BE37-4082-BA0C-D8DF-E3819AAF8FA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492</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91</v>
      </c>
      <c r="F11" s="2492" t="s">
        <v>310</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769F6-0084-7CFB-00E2-39E04AC0EC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91</v>
      </c>
      <c r="E9" s="2209" t="s">
        <v>1899</v>
      </c>
      <c r="F9" s="2209"/>
      <c r="G9" s="2209"/>
      <c r="H9" s="2209"/>
      <c r="I9" s="2209"/>
      <c r="M9" s="121">
        <v>28</v>
      </c>
    </row>
    <row customHeight="1" ht="24">
      <c r="D10" s="2209"/>
      <c r="E10" s="127" t="s">
        <v>1900</v>
      </c>
      <c r="F10" s="127" t="s">
        <v>1901</v>
      </c>
      <c r="G10" s="127" t="s">
        <v>1902</v>
      </c>
      <c r="H10" s="127" t="s">
        <v>396</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1903</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95DB1-101B-0A11-1293-898726903DE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91</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t="s">
        <v>1907</v>
      </c>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0CBEE-F3DE-C154-9046-EC7ABC04BE38}"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91</v>
      </c>
      <c r="E9" s="108" t="s">
        <v>293</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1908</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F829-6942-34ED-0E27-254A347739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"Сургутская ГРЭС-2" ПАО "Юнипро"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92</v>
      </c>
      <c r="G9" s="2175" t="s">
        <v>131</v>
      </c>
      <c r="H9" s="2194"/>
      <c r="I9" s="2195"/>
      <c r="J9" s="2101"/>
      <c r="K9" s="1559"/>
      <c r="L9" s="2127" t="s">
        <v>294</v>
      </c>
      <c r="M9" s="2101"/>
      <c r="N9" s="2192" t="s">
        <v>91</v>
      </c>
      <c r="O9" s="2193"/>
      <c r="P9" s="2127" t="s">
        <v>132</v>
      </c>
      <c r="Q9" s="1556"/>
      <c r="R9" s="2127" t="s">
        <v>294</v>
      </c>
      <c r="S9" s="2101"/>
      <c r="T9" s="2192" t="s">
        <v>91</v>
      </c>
      <c r="U9" s="2193"/>
      <c r="V9" s="2127" t="s">
        <v>132</v>
      </c>
      <c r="W9" s="1556"/>
      <c r="X9" s="2127" t="s">
        <v>294</v>
      </c>
      <c r="Y9" s="2101"/>
      <c r="Z9" s="2192" t="s">
        <v>91</v>
      </c>
      <c r="AA9" s="2193"/>
      <c r="AB9" s="2127" t="s">
        <v>295</v>
      </c>
      <c r="AC9" s="1556"/>
      <c r="AD9" s="2127" t="s">
        <v>294</v>
      </c>
      <c r="AE9" s="2101"/>
      <c r="AF9" s="2192" t="s">
        <v>91</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133</v>
      </c>
      <c r="BM10" s="293">
        <v>23</v>
      </c>
    </row>
    <row customHeight="1" ht="15">
      <c r="D11" s="2183" t="s">
        <v>112</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25B67-5D96-6BAD-BF65-01A6F43EC1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C14AF-6E5C-E842-A077-8303659447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492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492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492</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492</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492</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1927</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1944</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1945</v>
      </c>
    </row>
    <row r="139" s="1850" customFormat="1" customHeight="1" ht="45">
      <c r="A139" s="1806"/>
      <c r="B139" s="1160"/>
      <c r="C139" s="412"/>
      <c r="D139" s="89"/>
      <c r="E139" s="2572"/>
      <c r="F139" s="2108" t="s">
        <v>112</v>
      </c>
      <c r="G139" s="2575" t="s">
        <v>28</v>
      </c>
      <c r="H139" s="289"/>
      <c r="I139" s="637" t="s">
        <v>112</v>
      </c>
      <c r="J139" s="1807" t="s">
        <v>1946</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112</v>
      </c>
      <c r="N154" s="2504" t="str">
        <f>IF(Z154="","",INDEX(TERRITORY_MR_LIST,MATCH(Z154,TERRITORY_LIST_ID,0)))</f>
        <v/>
      </c>
      <c r="O154" s="2185" t="s">
        <v>64</v>
      </c>
      <c r="P154" s="2108"/>
      <c r="Q154" s="2108" t="s">
        <v>112</v>
      </c>
      <c r="R154" s="2502" t="s">
        <v>28</v>
      </c>
      <c r="S154" s="2107" t="s">
        <v>64</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112</v>
      </c>
      <c r="N160" s="2504" t="str">
        <f>IF(Z160="","",INDEX(TERRITORY_MR_LIST,MATCH(Z160,TERRITORY_LIST_ID,0)))</f>
        <v/>
      </c>
      <c r="O160" s="2185" t="s">
        <v>64</v>
      </c>
      <c r="P160" s="2108"/>
      <c r="Q160" s="2108" t="s">
        <v>112</v>
      </c>
      <c r="R160" s="2502" t="s">
        <v>28</v>
      </c>
      <c r="S160" s="2107" t="s">
        <v>64</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64</v>
      </c>
      <c r="P165" s="2108"/>
      <c r="Q165" s="2108" t="s">
        <v>112</v>
      </c>
      <c r="R165" s="2502" t="s">
        <v>28</v>
      </c>
      <c r="S165" s="2107" t="s">
        <v>64</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64</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112</v>
      </c>
      <c r="N176" s="2504" t="str">
        <f>IF(Z176="","",INDEX(TERRITORY_MR_LIST,MATCH(Z176,TERRITORY_LIST_ID,0)))</f>
        <v/>
      </c>
      <c r="O176" s="2185" t="s">
        <v>64</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112</v>
      </c>
      <c r="N182" s="2504" t="str">
        <f>IF(Z182="","",INDEX(TERRITORY_MR_LIST,MATCH(Z182,TERRITORY_LIST_ID,0)))</f>
        <v/>
      </c>
      <c r="O182" s="2185" t="s">
        <v>64</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64</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1951</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112</v>
      </c>
      <c r="P202" s="2517"/>
      <c r="Q202" s="1580"/>
      <c r="R202" s="2185" t="s">
        <v>64</v>
      </c>
      <c r="S202" s="2185" t="s">
        <v>64</v>
      </c>
      <c r="T202" s="1855"/>
      <c r="U202" s="2108" t="s">
        <v>112</v>
      </c>
      <c r="V202" s="2524" t="str">
        <f>IF(AK202="","",INDEX(TERRITORY_MR_LIST,MATCH(AK202,TERRITORY_LIST_ID,0)))</f>
        <v/>
      </c>
      <c r="W202" s="1581"/>
      <c r="X202" s="2185" t="s">
        <v>64</v>
      </c>
      <c r="Y202" s="2185" t="s">
        <v>19</v>
      </c>
      <c r="Z202" s="1564"/>
      <c r="AA202" s="2108" t="s">
        <v>112</v>
      </c>
      <c r="AB202" s="2526"/>
      <c r="AC202" s="1582"/>
      <c r="AD202" s="2185" t="s">
        <v>64</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00A56-5BE8-934C-C3EF-0AE320B7DC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1955</v>
      </c>
      <c r="B1" s="846"/>
      <c r="C1" s="982" t="s">
        <v>1956</v>
      </c>
      <c r="D1" s="980" t="s">
        <v>813</v>
      </c>
      <c r="E1" s="980" t="s">
        <v>859</v>
      </c>
      <c r="F1" s="980" t="s">
        <v>912</v>
      </c>
      <c r="G1" s="980" t="s">
        <v>899</v>
      </c>
      <c r="H1" s="980" t="s">
        <v>1630</v>
      </c>
    </row>
    <row customHeight="1" ht="9">
      <c r="A2" s="983" t="s">
        <v>1957</v>
      </c>
      <c r="B2" s="983"/>
      <c r="C2" s="984" t="str">
        <f>INDEX(TEMPLATE_NUMBER_FORM_LIST,MATCH(TEMPLATE_SPHERE,TEMPLATE_SPHERE_LIST,0))</f>
        <v>10</v>
      </c>
      <c r="D2" s="983" t="s">
        <v>1480</v>
      </c>
      <c r="E2" s="983" t="s">
        <v>152</v>
      </c>
      <c r="F2" s="985" t="s">
        <v>152</v>
      </c>
      <c r="G2" s="983" t="s">
        <v>152</v>
      </c>
      <c r="H2" s="986"/>
    </row>
    <row customHeight="1" ht="63">
      <c r="A3" s="846"/>
      <c r="B3" s="846" t="s">
        <v>112</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1959</v>
      </c>
      <c r="B4" s="846" t="s">
        <v>113</v>
      </c>
      <c r="C4" s="984" t="str">
        <f>IF(TEMPLATE_SPHERE="HEAT",D4,IF(TEMPLATE_SPHERE="TKO",H4,E4))</f>
        <v>Форма 1. Информация об организации, осуществляющей холодное водоснабжение (общая информация)</v>
      </c>
      <c r="D4" s="983" t="s">
        <v>1960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1961</v>
      </c>
    </row>
    <row customHeight="1" ht="117">
      <c r="A5" s="846" t="s">
        <v>1962</v>
      </c>
      <c r="B5" s="846" t="s">
        <v>93</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1964</v>
      </c>
    </row>
    <row customHeight="1" ht="90">
      <c r="A6" s="846" t="s">
        <v>1965</v>
      </c>
      <c r="B6" s="846" t="s">
        <v>94</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1966</v>
      </c>
      <c r="B7" s="846" t="s">
        <v>114</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1967</v>
      </c>
      <c r="E7" s="846" t="s">
        <v>1968</v>
      </c>
      <c r="F7" s="986"/>
      <c r="G7" s="986"/>
      <c r="H7" s="986"/>
    </row>
    <row customHeight="1" ht="108">
      <c r="A8" s="846" t="s">
        <v>1969</v>
      </c>
      <c r="B8" s="846" t="s">
        <v>95</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1167</v>
      </c>
      <c r="E8" s="846" t="s">
        <v>1970</v>
      </c>
      <c r="F8" s="986"/>
      <c r="G8" s="986"/>
      <c r="H8" s="986"/>
    </row>
    <row customHeight="1" ht="99">
      <c r="A9" s="846" t="s">
        <v>1971</v>
      </c>
      <c r="B9" s="846"/>
      <c r="C9" s="846" t="s">
        <v>1972</v>
      </c>
      <c r="D9" s="846"/>
      <c r="E9" s="846"/>
      <c r="F9" s="986"/>
      <c r="G9" s="986"/>
      <c r="H9" s="986"/>
    </row>
    <row customHeight="1" ht="126">
      <c r="A10" s="846" t="s">
        <v>1973</v>
      </c>
      <c r="B10" s="846"/>
      <c r="C10" s="846" t="s">
        <v>1974</v>
      </c>
      <c r="D10" s="846"/>
      <c r="E10" s="846"/>
      <c r="F10" s="986"/>
      <c r="G10" s="986"/>
      <c r="H10" s="986"/>
    </row>
    <row customHeight="1" ht="108">
      <c r="A11" s="846" t="s">
        <v>1975</v>
      </c>
      <c r="B11" s="846"/>
      <c r="C11" s="846" t="s">
        <v>1976</v>
      </c>
      <c r="D11" s="846"/>
      <c r="E11" s="846"/>
      <c r="F11" s="986"/>
      <c r="G11" s="986"/>
      <c r="H11" s="986"/>
    </row>
    <row customHeight="1" ht="54">
      <c r="A12" s="846" t="s">
        <v>1977</v>
      </c>
      <c r="B12" s="846"/>
      <c r="C12" s="846" t="s">
        <v>1978</v>
      </c>
      <c r="D12" s="846"/>
      <c r="E12" s="846"/>
      <c r="F12" s="986"/>
      <c r="G12" s="986"/>
      <c r="H12" s="986"/>
    </row>
    <row customHeight="1" ht="45">
      <c r="A13" s="846" t="s">
        <v>1979</v>
      </c>
      <c r="B13" s="846"/>
      <c r="C13" s="846" t="s">
        <v>1980</v>
      </c>
      <c r="D13" s="846"/>
      <c r="E13" s="846"/>
      <c r="F13" s="986"/>
      <c r="G13" s="986"/>
      <c r="H13" s="986"/>
    </row>
    <row customHeight="1" ht="117">
      <c r="A14" s="846" t="s">
        <v>1981</v>
      </c>
      <c r="B14" s="846"/>
      <c r="C14" s="846" t="s">
        <v>1982</v>
      </c>
      <c r="D14" s="846"/>
      <c r="E14" s="846"/>
      <c r="F14" s="986"/>
      <c r="G14" s="986"/>
      <c r="H14" s="986"/>
    </row>
    <row customHeight="1" ht="117">
      <c r="A15" s="846" t="s">
        <v>1983</v>
      </c>
      <c r="B15" s="846"/>
      <c r="C15" s="846" t="s">
        <v>1984</v>
      </c>
      <c r="D15" s="846"/>
      <c r="E15" s="846"/>
      <c r="F15" s="986"/>
      <c r="G15" s="986"/>
      <c r="H15" s="986"/>
    </row>
    <row customHeight="1" ht="63">
      <c r="A16" s="846" t="s">
        <v>1985</v>
      </c>
      <c r="B16" s="846"/>
      <c r="C16" s="846" t="s">
        <v>1986</v>
      </c>
      <c r="D16" s="846"/>
      <c r="E16" s="846"/>
      <c r="F16" s="986"/>
      <c r="G16" s="986"/>
      <c r="H16" s="986"/>
    </row>
    <row customHeight="1" ht="54">
      <c r="A17" s="846" t="s">
        <v>1987</v>
      </c>
      <c r="B17" s="846"/>
      <c r="C17" s="984" t="s">
        <v>1988</v>
      </c>
      <c r="D17" s="846"/>
      <c r="E17" s="846"/>
      <c r="F17" s="986"/>
      <c r="G17" s="986"/>
      <c r="H17" s="986"/>
    </row>
    <row customHeight="1" ht="27">
      <c r="A18" s="846" t="s">
        <v>1989</v>
      </c>
      <c r="B18" s="846"/>
      <c r="C18" s="984" t="s">
        <v>1990</v>
      </c>
      <c r="D18" s="846"/>
      <c r="E18" s="846"/>
      <c r="F18" s="986"/>
      <c r="G18" s="986"/>
      <c r="H18" s="986"/>
    </row>
    <row customHeight="1" ht="54">
      <c r="A19" s="846" t="s">
        <v>1991</v>
      </c>
      <c r="B19" s="846"/>
      <c r="C19" s="984" t="s">
        <v>1992</v>
      </c>
      <c r="D19" s="846"/>
      <c r="E19" s="846"/>
      <c r="F19" s="986"/>
      <c r="G19" s="986"/>
      <c r="H19" s="986"/>
    </row>
    <row customHeight="1" ht="36">
      <c r="A20" s="846" t="s">
        <v>1993</v>
      </c>
      <c r="B20" s="846"/>
      <c r="C20" s="984" t="s">
        <v>1994</v>
      </c>
      <c r="D20" s="846"/>
      <c r="E20" s="846"/>
      <c r="F20" s="986"/>
      <c r="G20" s="986"/>
      <c r="H20" s="986"/>
    </row>
    <row customHeight="1" ht="36">
      <c r="A21" s="846" t="s">
        <v>1995</v>
      </c>
      <c r="B21" s="846"/>
      <c r="C21" s="984" t="s">
        <v>1996</v>
      </c>
      <c r="D21" s="846"/>
      <c r="E21" s="846"/>
      <c r="F21" s="986"/>
      <c r="G21" s="986"/>
      <c r="H21" s="986"/>
    </row>
    <row customHeight="1" ht="27">
      <c r="A22" s="846" t="s">
        <v>1997</v>
      </c>
      <c r="B22" s="846"/>
      <c r="C22" s="984" t="s">
        <v>1998</v>
      </c>
      <c r="D22" s="846"/>
      <c r="E22" s="846"/>
      <c r="F22" s="986"/>
      <c r="G22" s="986"/>
      <c r="H22" s="986"/>
    </row>
    <row customHeight="1" ht="36">
      <c r="A23" s="846" t="s">
        <v>1999</v>
      </c>
      <c r="B23" s="846"/>
      <c r="C23" s="984" t="s">
        <v>2000</v>
      </c>
      <c r="D23" s="846"/>
      <c r="E23" s="846"/>
      <c r="F23" s="986"/>
      <c r="G23" s="986"/>
      <c r="H23" s="986"/>
    </row>
    <row customHeight="1" ht="28.5">
      <c r="A24" s="846" t="s">
        <v>2001</v>
      </c>
      <c r="B24" s="846"/>
      <c r="C24" s="984" t="s">
        <v>2002</v>
      </c>
      <c r="D24" s="846"/>
      <c r="E24" s="846"/>
      <c r="F24" s="986"/>
      <c r="G24" s="986"/>
      <c r="H24" s="986"/>
    </row>
    <row customHeight="1" ht="36">
      <c r="A25" s="846" t="s">
        <v>2003</v>
      </c>
      <c r="B25" s="846"/>
      <c r="C25" s="984" t="s">
        <v>2004</v>
      </c>
      <c r="D25" s="846"/>
      <c r="E25" s="846"/>
      <c r="F25" s="986"/>
      <c r="G25" s="986"/>
      <c r="H25" s="986"/>
    </row>
    <row customHeight="1" ht="27">
      <c r="A26" s="846" t="s">
        <v>2005</v>
      </c>
      <c r="B26" s="846"/>
      <c r="C26" s="984" t="s">
        <v>2006</v>
      </c>
      <c r="D26" s="846"/>
      <c r="E26" s="846"/>
      <c r="F26" s="986"/>
      <c r="G26" s="986"/>
      <c r="H26" s="986"/>
    </row>
    <row customHeight="1" ht="36">
      <c r="A27" s="846" t="s">
        <v>2007</v>
      </c>
      <c r="B27" s="846"/>
      <c r="C27" s="984" t="s">
        <v>2008</v>
      </c>
      <c r="D27" s="846"/>
      <c r="E27" s="846"/>
      <c r="F27" s="986"/>
      <c r="G27" s="986"/>
      <c r="H27" s="986"/>
    </row>
    <row customHeight="1" ht="28.5">
      <c r="A28" s="846" t="s">
        <v>2009</v>
      </c>
      <c r="B28" s="846"/>
      <c r="C28" s="984" t="s">
        <v>2010</v>
      </c>
      <c r="D28" s="846"/>
      <c r="E28" s="846"/>
      <c r="F28" s="986"/>
      <c r="G28" s="986"/>
      <c r="H28" s="986"/>
    </row>
    <row customHeight="1" ht="126">
      <c r="A29" s="846" t="s">
        <v>2011</v>
      </c>
      <c r="B29" s="846" t="s">
        <v>1582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2013</v>
      </c>
    </row>
    <row customHeight="1" ht="36">
      <c r="A30" s="846" t="s">
        <v>2014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2016</v>
      </c>
      <c r="B31" s="846"/>
      <c r="C31" s="984" t="str">
        <f>IF(TEMPLATE_SPHERE="HEAT",D31,IF(TEMPLATE_SPHERE="TKO",H31,E31))</f>
        <v>Форма 1. Информация об организации, осуществляющей холодное водоснабжение (общая информация)</v>
      </c>
      <c r="D31" s="846" t="s">
        <v>2017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2020</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AE0D53-A97E-F88D-9DF9-0DD1D8DB4C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2021</v>
      </c>
      <c r="D1" s="898"/>
      <c r="E1" s="898"/>
      <c r="F1" s="898"/>
      <c r="G1" s="898"/>
      <c r="H1" s="898" t="s">
        <v>2022</v>
      </c>
      <c r="I1" s="898"/>
      <c r="J1" s="898"/>
      <c r="K1" s="898"/>
      <c r="L1" s="898"/>
      <c r="M1" s="898" t="s">
        <v>2023</v>
      </c>
      <c r="N1" s="898" t="s">
        <v>2024</v>
      </c>
      <c r="O1" s="2592" t="s">
        <v>2025</v>
      </c>
      <c r="P1" s="2592"/>
      <c r="Q1" s="2592"/>
      <c r="R1" s="2592"/>
      <c r="S1" s="2592"/>
      <c r="T1" s="2592" t="s">
        <v>2023</v>
      </c>
      <c r="U1" s="2592"/>
      <c r="V1" s="2592"/>
      <c r="W1" s="2592"/>
      <c r="X1" s="2592"/>
      <c r="Y1" s="999"/>
      <c r="Z1" s="2592" t="s">
        <v>2026</v>
      </c>
      <c r="AA1" s="2592"/>
      <c r="AB1" s="2592"/>
      <c r="AC1" s="2592"/>
      <c r="AD1" s="2592"/>
    </row>
    <row customHeight="1" ht="18">
      <c r="A2" s="846"/>
      <c r="B2" s="846"/>
      <c r="C2" s="841" t="s">
        <v>813</v>
      </c>
      <c r="D2" s="841" t="s">
        <v>859</v>
      </c>
      <c r="E2" s="841" t="s">
        <v>912</v>
      </c>
      <c r="F2" s="841" t="s">
        <v>899</v>
      </c>
      <c r="G2" s="841" t="s">
        <v>1630</v>
      </c>
      <c r="H2" s="843"/>
      <c r="I2" s="843"/>
      <c r="J2" s="843"/>
      <c r="K2" s="843"/>
      <c r="L2" s="843"/>
      <c r="M2" s="843"/>
      <c r="N2" s="843"/>
      <c r="O2" s="841" t="s">
        <v>813</v>
      </c>
      <c r="P2" s="841" t="s">
        <v>859</v>
      </c>
      <c r="Q2" s="841" t="s">
        <v>899</v>
      </c>
      <c r="R2" s="841" t="s">
        <v>912</v>
      </c>
      <c r="S2" s="841" t="s">
        <v>1630</v>
      </c>
      <c r="T2" s="841" t="s">
        <v>813</v>
      </c>
      <c r="U2" s="841" t="s">
        <v>859</v>
      </c>
      <c r="V2" s="841" t="s">
        <v>899</v>
      </c>
      <c r="W2" s="841" t="s">
        <v>912</v>
      </c>
      <c r="X2" s="841" t="s">
        <v>1630</v>
      </c>
      <c r="Y2" s="841"/>
      <c r="Z2" s="841" t="s">
        <v>813</v>
      </c>
      <c r="AA2" s="850" t="s">
        <v>859</v>
      </c>
      <c r="AB2" s="841" t="s">
        <v>899</v>
      </c>
      <c r="AC2" s="841" t="s">
        <v>912</v>
      </c>
      <c r="AD2" s="841" t="s">
        <v>1630</v>
      </c>
    </row>
    <row customHeight="1" ht="162">
      <c r="A3" s="845" t="s">
        <v>26</v>
      </c>
      <c r="B3" s="845"/>
      <c r="C3" s="2596" t="s">
        <v>2027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2028</v>
      </c>
      <c r="AA3" s="843" t="s">
        <v>2029</v>
      </c>
      <c r="AB3" s="846" t="s">
        <v>2030</v>
      </c>
      <c r="AC3" s="846" t="s">
        <v>2031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1663</v>
      </c>
      <c r="F11" s="2599" t="s">
        <v>2032</v>
      </c>
      <c r="G11" s="2599"/>
      <c r="H11" s="898" t="s">
        <v>2033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2034</v>
      </c>
      <c r="U11" s="843" t="s">
        <v>2035</v>
      </c>
      <c r="V11" s="843"/>
      <c r="W11" s="843"/>
      <c r="X11" s="843"/>
      <c r="Y11" s="1000"/>
      <c r="Z11" s="846" t="s">
        <v>2036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2038</v>
      </c>
      <c r="U12" s="843" t="s">
        <v>2039</v>
      </c>
      <c r="V12" s="843"/>
      <c r="W12" s="843"/>
      <c r="X12" s="843"/>
      <c r="Y12" s="1000"/>
      <c r="Z12" s="846" t="s">
        <v>2040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2042</v>
      </c>
      <c r="U13" s="844" t="s">
        <v>2043</v>
      </c>
      <c r="V13" s="844"/>
      <c r="W13" s="844"/>
      <c r="X13" s="843"/>
      <c r="Y13" s="1000"/>
      <c r="Z13" s="846" t="s">
        <v>2044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2046</v>
      </c>
      <c r="AA14" s="849" t="s">
        <v>2046</v>
      </c>
      <c r="AB14" s="846"/>
      <c r="AC14" s="846"/>
      <c r="AD14" s="846"/>
    </row>
    <row customHeight="1" ht="108">
      <c r="A15" s="2593"/>
      <c r="B15" s="899">
        <v>5</v>
      </c>
      <c r="C15" s="2600"/>
      <c r="D15" s="2600"/>
      <c r="E15" s="2600"/>
      <c r="F15" s="2600"/>
      <c r="G15" s="2600"/>
      <c r="H15" s="2594" t="s">
        <v>2047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1666</v>
      </c>
      <c r="B18" s="899">
        <v>1</v>
      </c>
      <c r="C18" s="843" t="s">
        <v>2033</v>
      </c>
      <c r="D18" s="967" t="s">
        <v>2033</v>
      </c>
      <c r="E18" s="843" t="s">
        <v>2033</v>
      </c>
      <c r="F18" s="843" t="s">
        <v>2033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2050</v>
      </c>
      <c r="U18" s="846" t="s">
        <v>2051</v>
      </c>
      <c r="V18" s="846" t="s">
        <v>2052</v>
      </c>
      <c r="W18" s="846" t="s">
        <v>2053</v>
      </c>
      <c r="X18" s="843"/>
      <c r="Y18" s="1000"/>
      <c r="Z18" s="846" t="s">
        <v>2054</v>
      </c>
      <c r="AA18" s="849" t="s">
        <v>2055</v>
      </c>
      <c r="AB18" s="849" t="s">
        <v>2055</v>
      </c>
      <c r="AC18" s="849" t="s">
        <v>2055</v>
      </c>
      <c r="AD18" s="846"/>
    </row>
    <row customHeight="1" ht="36">
      <c r="A19" s="845"/>
      <c r="B19" s="899">
        <v>2</v>
      </c>
      <c r="C19" s="843" t="s">
        <v>2037</v>
      </c>
      <c r="D19" s="967" t="s">
        <v>2037</v>
      </c>
      <c r="E19" s="843" t="s">
        <v>2037</v>
      </c>
      <c r="F19" s="843" t="s">
        <v>2037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2056</v>
      </c>
      <c r="U19" s="846" t="s">
        <v>2057</v>
      </c>
      <c r="V19" s="846" t="s">
        <v>2058</v>
      </c>
      <c r="W19" s="846" t="s">
        <v>2059</v>
      </c>
      <c r="X19" s="843"/>
      <c r="Y19" s="1000"/>
      <c r="Z19" s="846" t="s">
        <v>2060</v>
      </c>
      <c r="AA19" s="849" t="s">
        <v>2060</v>
      </c>
      <c r="AB19" s="849" t="s">
        <v>2060</v>
      </c>
      <c r="AC19" s="849" t="s">
        <v>2060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714</v>
      </c>
      <c r="P20" s="957" t="s">
        <v>714</v>
      </c>
      <c r="Q20" s="957" t="s">
        <v>714</v>
      </c>
      <c r="R20" s="957" t="s">
        <v>714</v>
      </c>
      <c r="S20" s="957"/>
      <c r="T20" s="964" t="s">
        <v>2061</v>
      </c>
      <c r="U20" s="846" t="s">
        <v>2062</v>
      </c>
      <c r="V20" s="846" t="s">
        <v>2063</v>
      </c>
      <c r="W20" s="846" t="s">
        <v>2064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313</v>
      </c>
      <c r="P21" s="957"/>
      <c r="Q21" s="957"/>
      <c r="R21" s="957"/>
      <c r="S21" s="957"/>
      <c r="T21" s="964" t="s">
        <v>2065</v>
      </c>
      <c r="U21" s="846"/>
      <c r="V21" s="846"/>
      <c r="W21" s="846"/>
      <c r="X21" s="843"/>
      <c r="Y21" s="1000"/>
      <c r="Z21" s="846" t="s">
        <v>2066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2070</v>
      </c>
      <c r="U25" s="846" t="s">
        <v>2070</v>
      </c>
      <c r="V25" s="846" t="s">
        <v>2070</v>
      </c>
      <c r="W25" s="846" t="s">
        <v>2070</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2071</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2072</v>
      </c>
      <c r="V26" s="964" t="s">
        <v>2072</v>
      </c>
      <c r="W26" s="964" t="s">
        <v>2072</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2073</v>
      </c>
      <c r="R27" s="957" t="s">
        <v>726</v>
      </c>
      <c r="S27" s="957"/>
      <c r="T27" s="964" t="s">
        <v>2074</v>
      </c>
      <c r="U27" s="964" t="s">
        <v>2074</v>
      </c>
      <c r="V27" s="964" t="s">
        <v>2074</v>
      </c>
      <c r="W27" s="964" t="s">
        <v>2074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2076</v>
      </c>
      <c r="V29" s="846"/>
      <c r="W29" s="846" t="s">
        <v>2076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2077</v>
      </c>
      <c r="U30" s="846" t="s">
        <v>2077</v>
      </c>
      <c r="V30" s="846" t="s">
        <v>2077</v>
      </c>
      <c r="W30" s="846" t="s">
        <v>2077</v>
      </c>
      <c r="X30" s="843"/>
      <c r="Y30" s="1000"/>
      <c r="Z30" s="846"/>
      <c r="AA30" s="849" t="s">
        <v>2078</v>
      </c>
      <c r="AB30" s="849" t="s">
        <v>2078</v>
      </c>
      <c r="AC30" s="849" t="s">
        <v>2078</v>
      </c>
      <c r="AD30" s="846"/>
    </row>
    <row customHeight="1" ht="18">
      <c r="A31" s="845"/>
      <c r="B31" s="899">
        <v>14</v>
      </c>
      <c r="C31" s="843" t="s">
        <v>2079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2080</v>
      </c>
      <c r="P31" s="957" t="s">
        <v>737</v>
      </c>
      <c r="Q31" s="957" t="s">
        <v>2080</v>
      </c>
      <c r="R31" s="957" t="s">
        <v>737</v>
      </c>
      <c r="S31" s="957"/>
      <c r="T31" s="965" t="s">
        <v>2081</v>
      </c>
      <c r="U31" s="846" t="s">
        <v>2081</v>
      </c>
      <c r="V31" s="846" t="s">
        <v>2081</v>
      </c>
      <c r="W31" s="846" t="s">
        <v>2081</v>
      </c>
      <c r="X31" s="843"/>
      <c r="Y31" s="1000"/>
      <c r="Z31" s="846"/>
      <c r="AA31" s="849"/>
      <c r="AB31" s="849"/>
      <c r="AC31" s="849"/>
      <c r="AD31" s="846"/>
    </row>
    <row customHeight="1" ht="36">
      <c r="A32" s="845"/>
      <c r="B32" s="899">
        <v>15</v>
      </c>
      <c r="C32" s="843" t="s">
        <v>2082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2083</v>
      </c>
      <c r="P32" s="957" t="s">
        <v>739</v>
      </c>
      <c r="Q32" s="957" t="s">
        <v>2083</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2084</v>
      </c>
      <c r="V32" s="846" t="s">
        <v>2084</v>
      </c>
      <c r="W32" s="846" t="s">
        <v>2084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2085</v>
      </c>
      <c r="V33" s="846" t="s">
        <v>2085</v>
      </c>
      <c r="W33" s="846" t="s">
        <v>2086</v>
      </c>
      <c r="X33" s="843"/>
      <c r="Y33" s="1000"/>
      <c r="Z33" s="846"/>
      <c r="AA33" s="849" t="s">
        <v>2087</v>
      </c>
      <c r="AB33" s="849" t="s">
        <v>2087</v>
      </c>
      <c r="AC33" s="849" t="s">
        <v>2087</v>
      </c>
      <c r="AD33" s="846"/>
    </row>
    <row customHeight="1" ht="27">
      <c r="A34" s="845"/>
      <c r="B34" s="899">
        <v>17</v>
      </c>
      <c r="C34" s="843" t="s">
        <v>2088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2089</v>
      </c>
      <c r="P34" s="957" t="s">
        <v>2071</v>
      </c>
      <c r="Q34" s="957" t="s">
        <v>2089</v>
      </c>
      <c r="R34" s="957" t="s">
        <v>2071</v>
      </c>
      <c r="S34" s="957"/>
      <c r="T34" s="966" t="s">
        <v>2090</v>
      </c>
      <c r="U34" s="846" t="s">
        <v>2090</v>
      </c>
      <c r="V34" s="846" t="s">
        <v>2090</v>
      </c>
      <c r="W34" s="846" t="s">
        <v>2091</v>
      </c>
      <c r="X34" s="843"/>
      <c r="Y34" s="1000"/>
      <c r="Z34" s="846"/>
      <c r="AA34" s="849"/>
      <c r="AB34" s="846"/>
      <c r="AC34" s="846"/>
      <c r="AD34" s="846"/>
    </row>
    <row customHeight="1" ht="45">
      <c r="A35" s="845"/>
      <c r="B35" s="899">
        <v>18</v>
      </c>
      <c r="C35" s="843" t="s">
        <v>2092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2093</v>
      </c>
      <c r="P35" s="957" t="s">
        <v>2073</v>
      </c>
      <c r="Q35" s="957" t="s">
        <v>2093</v>
      </c>
      <c r="R35" s="957" t="s">
        <v>2073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2094</v>
      </c>
      <c r="V35" s="846" t="s">
        <v>2094</v>
      </c>
      <c r="W35" s="846" t="s">
        <v>2094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2095</v>
      </c>
      <c r="U36" s="846" t="s">
        <v>2095</v>
      </c>
      <c r="V36" s="846" t="s">
        <v>2095</v>
      </c>
      <c r="W36" s="846" t="s">
        <v>2095</v>
      </c>
      <c r="X36" s="843"/>
      <c r="Y36" s="1000"/>
      <c r="Z36" s="846"/>
      <c r="AA36" s="849"/>
      <c r="AB36" s="846"/>
      <c r="AC36" s="846"/>
      <c r="AD36" s="846"/>
    </row>
    <row customHeight="1" ht="18">
      <c r="A37" s="845"/>
      <c r="B37" s="899">
        <v>20</v>
      </c>
      <c r="C37" s="843" t="s">
        <v>2096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2097</v>
      </c>
      <c r="P37" s="957" t="s">
        <v>2080</v>
      </c>
      <c r="Q37" s="957" t="s">
        <v>2097</v>
      </c>
      <c r="R37" s="957" t="s">
        <v>2080</v>
      </c>
      <c r="S37" s="957"/>
      <c r="T37" s="964" t="s">
        <v>2098</v>
      </c>
      <c r="U37" s="846" t="s">
        <v>2098</v>
      </c>
      <c r="V37" s="846" t="s">
        <v>2098</v>
      </c>
      <c r="W37" s="846" t="s">
        <v>2098</v>
      </c>
      <c r="X37" s="843"/>
      <c r="Y37" s="1000"/>
      <c r="Z37" s="846"/>
      <c r="AA37" s="849"/>
      <c r="AB37" s="846"/>
      <c r="AC37" s="846"/>
      <c r="AD37" s="846"/>
    </row>
    <row customHeight="1" ht="18">
      <c r="A38" s="845"/>
      <c r="B38" s="899">
        <v>21</v>
      </c>
      <c r="C38" s="843" t="s">
        <v>2099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2100</v>
      </c>
      <c r="P38" s="957" t="s">
        <v>2083</v>
      </c>
      <c r="Q38" s="957" t="s">
        <v>2100</v>
      </c>
      <c r="R38" s="957" t="s">
        <v>2083</v>
      </c>
      <c r="S38" s="957"/>
      <c r="T38" s="964" t="s">
        <v>2101</v>
      </c>
      <c r="U38" s="846" t="s">
        <v>2101</v>
      </c>
      <c r="V38" s="846" t="s">
        <v>2101</v>
      </c>
      <c r="W38" s="846" t="s">
        <v>2101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751</v>
      </c>
      <c r="P39" s="957" t="s">
        <v>745</v>
      </c>
      <c r="Q39" s="957" t="s">
        <v>751</v>
      </c>
      <c r="R39" s="957" t="s">
        <v>745</v>
      </c>
      <c r="S39" s="957"/>
      <c r="T39" s="964" t="s">
        <v>2102</v>
      </c>
      <c r="U39" s="846" t="s">
        <v>2103</v>
      </c>
      <c r="V39" s="846" t="s">
        <v>2104</v>
      </c>
      <c r="W39" s="846" t="s">
        <v>2105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2106</v>
      </c>
      <c r="P40" s="957" t="s">
        <v>747</v>
      </c>
      <c r="Q40" s="957" t="s">
        <v>2106</v>
      </c>
      <c r="R40" s="957" t="s">
        <v>747</v>
      </c>
      <c r="S40" s="957"/>
      <c r="T40" s="843" t="s">
        <v>2107</v>
      </c>
      <c r="U40" s="843" t="s">
        <v>2107</v>
      </c>
      <c r="V40" s="843" t="s">
        <v>2107</v>
      </c>
      <c r="W40" s="843" t="s">
        <v>2107</v>
      </c>
      <c r="X40" s="843"/>
      <c r="Y40" s="1000"/>
      <c r="Z40" s="846" t="s">
        <v>2108</v>
      </c>
      <c r="AA40" s="849" t="s">
        <v>2108</v>
      </c>
      <c r="AB40" s="849" t="s">
        <v>2108</v>
      </c>
      <c r="AC40" s="849" t="s">
        <v>2108</v>
      </c>
      <c r="AD40" s="846"/>
    </row>
    <row customHeight="1" ht="27">
      <c r="A41" s="845"/>
      <c r="B41" s="899">
        <v>24</v>
      </c>
      <c r="C41" s="843" t="s">
        <v>2109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2110</v>
      </c>
      <c r="P41" s="957" t="s">
        <v>2097</v>
      </c>
      <c r="Q41" s="957" t="s">
        <v>2110</v>
      </c>
      <c r="R41" s="957" t="s">
        <v>2097</v>
      </c>
      <c r="S41" s="957"/>
      <c r="T41" s="843" t="s">
        <v>2111</v>
      </c>
      <c r="U41" s="843" t="s">
        <v>2111</v>
      </c>
      <c r="V41" s="843" t="s">
        <v>2111</v>
      </c>
      <c r="W41" s="843" t="s">
        <v>2111</v>
      </c>
      <c r="X41" s="843"/>
      <c r="Y41" s="1000"/>
      <c r="Z41" s="846" t="s">
        <v>2112</v>
      </c>
      <c r="AA41" s="846" t="s">
        <v>2112</v>
      </c>
      <c r="AB41" s="846" t="s">
        <v>2112</v>
      </c>
      <c r="AC41" s="846" t="s">
        <v>2112</v>
      </c>
      <c r="AD41" s="846"/>
    </row>
    <row customHeight="1" ht="27">
      <c r="A42" s="845"/>
      <c r="B42" s="899">
        <v>25</v>
      </c>
      <c r="C42" s="843" t="s">
        <v>2113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2114</v>
      </c>
      <c r="P42" s="957" t="s">
        <v>2100</v>
      </c>
      <c r="Q42" s="957" t="s">
        <v>2114</v>
      </c>
      <c r="R42" s="957" t="s">
        <v>2100</v>
      </c>
      <c r="S42" s="957"/>
      <c r="T42" s="843" t="s">
        <v>2115</v>
      </c>
      <c r="U42" s="843" t="s">
        <v>2115</v>
      </c>
      <c r="V42" s="843" t="s">
        <v>2115</v>
      </c>
      <c r="W42" s="843" t="s">
        <v>2115</v>
      </c>
      <c r="X42" s="843"/>
      <c r="Y42" s="1000"/>
      <c r="Z42" s="846" t="s">
        <v>2116</v>
      </c>
      <c r="AA42" s="846" t="s">
        <v>2116</v>
      </c>
      <c r="AB42" s="846" t="s">
        <v>2116</v>
      </c>
      <c r="AC42" s="846" t="s">
        <v>2116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2117</v>
      </c>
      <c r="P43" s="957" t="s">
        <v>751</v>
      </c>
      <c r="Q43" s="957" t="s">
        <v>2117</v>
      </c>
      <c r="R43" s="957" t="s">
        <v>751</v>
      </c>
      <c r="S43" s="957"/>
      <c r="T43" s="843" t="s">
        <v>2118</v>
      </c>
      <c r="U43" s="843" t="s">
        <v>2118</v>
      </c>
      <c r="V43" s="843" t="s">
        <v>2118</v>
      </c>
      <c r="W43" s="843" t="s">
        <v>2118</v>
      </c>
      <c r="X43" s="843"/>
      <c r="Y43" s="1000"/>
      <c r="Z43" s="846" t="s">
        <v>2119</v>
      </c>
      <c r="AA43" s="846" t="s">
        <v>2119</v>
      </c>
      <c r="AB43" s="846" t="s">
        <v>2119</v>
      </c>
      <c r="AC43" s="846" t="s">
        <v>2119</v>
      </c>
      <c r="AD43" s="846"/>
    </row>
    <row customHeight="1" ht="27">
      <c r="A44" s="845"/>
      <c r="B44" s="899">
        <v>27</v>
      </c>
      <c r="C44" s="843" t="s">
        <v>2120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2121</v>
      </c>
      <c r="P44" s="957" t="s">
        <v>2122</v>
      </c>
      <c r="Q44" s="957" t="s">
        <v>2121</v>
      </c>
      <c r="R44" s="957" t="s">
        <v>2122</v>
      </c>
      <c r="S44" s="957"/>
      <c r="T44" s="843" t="s">
        <v>2111</v>
      </c>
      <c r="U44" s="843" t="s">
        <v>2111</v>
      </c>
      <c r="V44" s="843" t="s">
        <v>2111</v>
      </c>
      <c r="W44" s="843" t="s">
        <v>2111</v>
      </c>
      <c r="X44" s="843"/>
      <c r="Y44" s="1000"/>
      <c r="Z44" s="846" t="s">
        <v>2123</v>
      </c>
      <c r="AA44" s="846" t="s">
        <v>2123</v>
      </c>
      <c r="AB44" s="846" t="s">
        <v>2123</v>
      </c>
      <c r="AC44" s="846" t="s">
        <v>2123</v>
      </c>
      <c r="AD44" s="846"/>
    </row>
    <row customHeight="1" ht="27">
      <c r="A45" s="845"/>
      <c r="B45" s="899">
        <v>28</v>
      </c>
      <c r="C45" s="843" t="s">
        <v>2124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2125</v>
      </c>
      <c r="P45" s="957" t="s">
        <v>2126</v>
      </c>
      <c r="Q45" s="957" t="s">
        <v>2125</v>
      </c>
      <c r="R45" s="957" t="s">
        <v>2126</v>
      </c>
      <c r="S45" s="957"/>
      <c r="T45" s="843" t="s">
        <v>2115</v>
      </c>
      <c r="U45" s="843" t="s">
        <v>2115</v>
      </c>
      <c r="V45" s="843" t="s">
        <v>2115</v>
      </c>
      <c r="W45" s="843" t="s">
        <v>2115</v>
      </c>
      <c r="X45" s="843"/>
      <c r="Y45" s="1000"/>
      <c r="Z45" s="846" t="s">
        <v>2127</v>
      </c>
      <c r="AA45" s="846" t="s">
        <v>2127</v>
      </c>
      <c r="AB45" s="846" t="s">
        <v>2127</v>
      </c>
      <c r="AC45" s="846" t="s">
        <v>2127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2128</v>
      </c>
      <c r="P46" s="957" t="s">
        <v>2106</v>
      </c>
      <c r="Q46" s="957" t="s">
        <v>2128</v>
      </c>
      <c r="R46" s="957" t="s">
        <v>2106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2129</v>
      </c>
      <c r="V46" s="843" t="s">
        <v>2129</v>
      </c>
      <c r="W46" s="843" t="s">
        <v>2129</v>
      </c>
      <c r="X46" s="843"/>
      <c r="Y46" s="1000"/>
      <c r="Z46" s="846" t="s">
        <v>2130</v>
      </c>
      <c r="AA46" s="846" t="s">
        <v>2131</v>
      </c>
      <c r="AB46" s="846" t="s">
        <v>2131</v>
      </c>
      <c r="AC46" s="846" t="s">
        <v>2131</v>
      </c>
      <c r="AD46" s="846"/>
    </row>
    <row customHeight="1" ht="54">
      <c r="A47" s="845"/>
      <c r="B47" s="899">
        <v>30</v>
      </c>
      <c r="C47" s="843" t="s">
        <v>2132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2133</v>
      </c>
      <c r="P47" s="957" t="s">
        <v>2110</v>
      </c>
      <c r="Q47" s="957" t="s">
        <v>2133</v>
      </c>
      <c r="R47" s="957" t="s">
        <v>2110</v>
      </c>
      <c r="S47" s="957"/>
      <c r="T47" s="843" t="s">
        <v>2134</v>
      </c>
      <c r="U47" s="843" t="s">
        <v>2134</v>
      </c>
      <c r="V47" s="843" t="s">
        <v>2134</v>
      </c>
      <c r="W47" s="843" t="s">
        <v>2134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2117</v>
      </c>
      <c r="Q48" s="957" t="s">
        <v>2135</v>
      </c>
      <c r="R48" s="957" t="s">
        <v>2117</v>
      </c>
      <c r="S48" s="957"/>
      <c r="T48" s="843"/>
      <c r="U48" s="843" t="s">
        <v>2136</v>
      </c>
      <c r="V48" s="843" t="s">
        <v>2137</v>
      </c>
      <c r="W48" s="843" t="s">
        <v>2137</v>
      </c>
      <c r="X48" s="843"/>
      <c r="Y48" s="1000"/>
      <c r="Z48" s="846"/>
      <c r="AA48" s="849" t="s">
        <v>2131</v>
      </c>
      <c r="AB48" s="849" t="s">
        <v>2131</v>
      </c>
      <c r="AC48" s="849" t="s">
        <v>2131</v>
      </c>
      <c r="AD48" s="846"/>
    </row>
    <row customHeight="1" ht="54">
      <c r="A49" s="845"/>
      <c r="B49" s="899">
        <v>32</v>
      </c>
      <c r="C49" s="843" t="s">
        <v>2138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2121</v>
      </c>
      <c r="Q49" s="957" t="s">
        <v>2139</v>
      </c>
      <c r="R49" s="957" t="s">
        <v>2121</v>
      </c>
      <c r="S49" s="957"/>
      <c r="T49" s="843"/>
      <c r="U49" s="843" t="s">
        <v>2134</v>
      </c>
      <c r="V49" s="843" t="s">
        <v>2134</v>
      </c>
      <c r="W49" s="843" t="s">
        <v>2134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2135</v>
      </c>
      <c r="P50" s="957" t="s">
        <v>2128</v>
      </c>
      <c r="Q50" s="957" t="s">
        <v>2140</v>
      </c>
      <c r="R50" s="957" t="s">
        <v>2128</v>
      </c>
      <c r="S50" s="957"/>
      <c r="T50" s="843" t="s">
        <v>2141</v>
      </c>
      <c r="U50" s="843" t="s">
        <v>2142</v>
      </c>
      <c r="V50" s="843" t="s">
        <v>2143</v>
      </c>
      <c r="W50" s="843" t="s">
        <v>2144</v>
      </c>
      <c r="X50" s="843"/>
      <c r="Y50" s="1000"/>
      <c r="Z50" s="846" t="s">
        <v>2145</v>
      </c>
      <c r="AA50" s="849" t="s">
        <v>2146</v>
      </c>
      <c r="AB50" s="849" t="s">
        <v>2146</v>
      </c>
      <c r="AC50" s="849" t="s">
        <v>2146</v>
      </c>
      <c r="AD50" s="846"/>
    </row>
    <row customHeight="1" ht="27">
      <c r="A51" s="845"/>
      <c r="B51" s="899">
        <v>34</v>
      </c>
      <c r="C51" s="843" t="s">
        <v>2147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93</v>
      </c>
      <c r="P51" s="957"/>
      <c r="Q51" s="957"/>
      <c r="R51" s="957"/>
      <c r="S51" s="957"/>
      <c r="T51" s="843" t="s">
        <v>2148</v>
      </c>
      <c r="U51" s="843"/>
      <c r="V51" s="843"/>
      <c r="W51" s="843"/>
      <c r="X51" s="843"/>
      <c r="Y51" s="1000"/>
      <c r="Z51" s="846"/>
      <c r="AA51" s="849"/>
      <c r="AB51" s="849"/>
      <c r="AC51" s="849"/>
      <c r="AD51" s="846"/>
    </row>
    <row customHeight="1" ht="36">
      <c r="A52" s="845"/>
      <c r="B52" s="899">
        <v>35</v>
      </c>
      <c r="C52" s="843" t="s">
        <v>2041</v>
      </c>
      <c r="D52" s="967" t="s">
        <v>2041</v>
      </c>
      <c r="E52" s="843" t="s">
        <v>2041</v>
      </c>
      <c r="F52" s="843" t="s">
        <v>2041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2149</v>
      </c>
      <c r="U52" s="843" t="s">
        <v>2150</v>
      </c>
      <c r="V52" s="843" t="s">
        <v>2151</v>
      </c>
      <c r="W52" s="843" t="s">
        <v>2152</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2153</v>
      </c>
      <c r="U53" s="843" t="s">
        <v>2153</v>
      </c>
      <c r="V53" s="843" t="s">
        <v>2153</v>
      </c>
      <c r="W53" s="843" t="s">
        <v>2153</v>
      </c>
      <c r="X53" s="843"/>
      <c r="Y53" s="1000"/>
      <c r="Z53" s="846"/>
      <c r="AA53" s="849"/>
      <c r="AB53" s="846"/>
      <c r="AC53" s="846"/>
      <c r="AD53" s="846"/>
    </row>
    <row customHeight="1" ht="18">
      <c r="A54" s="845"/>
      <c r="B54" s="899">
        <v>37</v>
      </c>
      <c r="C54" s="843" t="s">
        <v>2047</v>
      </c>
      <c r="D54" s="967" t="s">
        <v>2047</v>
      </c>
      <c r="E54" s="843" t="s">
        <v>2047</v>
      </c>
      <c r="F54" s="843" t="s">
        <v>2047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2154</v>
      </c>
      <c r="V55" s="843" t="s">
        <v>2154</v>
      </c>
      <c r="W55" s="843" t="s">
        <v>2154</v>
      </c>
      <c r="X55" s="843"/>
      <c r="Y55" s="1000"/>
      <c r="Z55" s="846" t="s">
        <v>2155</v>
      </c>
      <c r="AA55" s="846" t="s">
        <v>2155</v>
      </c>
      <c r="AB55" s="846" t="s">
        <v>2155</v>
      </c>
      <c r="AC55" s="846" t="s">
        <v>2155</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2156</v>
      </c>
      <c r="V56" s="843" t="s">
        <v>2156</v>
      </c>
      <c r="W56" s="843" t="s">
        <v>2156</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2157</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2158</v>
      </c>
      <c r="V57" s="843" t="s">
        <v>2158</v>
      </c>
      <c r="W57" s="843" t="s">
        <v>2158</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2159</v>
      </c>
      <c r="V58" s="843" t="s">
        <v>2159</v>
      </c>
      <c r="W58" s="843" t="s">
        <v>2159</v>
      </c>
      <c r="X58" s="843"/>
      <c r="Y58" s="1000"/>
      <c r="Z58" s="846"/>
      <c r="AA58" s="849"/>
      <c r="AB58" s="846"/>
      <c r="AC58" s="846"/>
      <c r="AD58" s="846"/>
    </row>
    <row customHeight="1" ht="36">
      <c r="A59" s="845"/>
      <c r="B59" s="899">
        <v>42</v>
      </c>
      <c r="C59" s="843">
        <v>3</v>
      </c>
      <c r="D59" s="967" t="s">
        <v>2147</v>
      </c>
      <c r="E59" s="843" t="s">
        <v>2147</v>
      </c>
      <c r="F59" s="843" t="s">
        <v>2147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114</v>
      </c>
      <c r="Q59" s="957" t="s">
        <v>114</v>
      </c>
      <c r="R59" s="957" t="s">
        <v>114</v>
      </c>
      <c r="S59" s="957"/>
      <c r="T59" s="843"/>
      <c r="U59" s="843" t="s">
        <v>2160</v>
      </c>
      <c r="V59" s="843" t="s">
        <v>2161</v>
      </c>
      <c r="W59" s="843" t="s">
        <v>2162</v>
      </c>
      <c r="X59" s="843"/>
      <c r="Y59" s="1000"/>
      <c r="Z59" s="846"/>
      <c r="AA59" s="849"/>
      <c r="AB59" s="846"/>
      <c r="AC59" s="846"/>
      <c r="AD59" s="846"/>
    </row>
    <row customHeight="1" ht="81">
      <c r="A60" s="845"/>
      <c r="B60" s="899">
        <v>43</v>
      </c>
      <c r="C60" s="843" t="s">
        <v>2163</v>
      </c>
      <c r="D60" s="967" t="s">
        <v>2163</v>
      </c>
      <c r="E60" s="843" t="s">
        <v>2163</v>
      </c>
      <c r="F60" s="843" t="s">
        <v>2163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95</v>
      </c>
      <c r="P60" s="957" t="s">
        <v>95</v>
      </c>
      <c r="Q60" s="957" t="s">
        <v>95</v>
      </c>
      <c r="R60" s="957" t="s">
        <v>95</v>
      </c>
      <c r="S60" s="957"/>
      <c r="T60" s="843" t="s">
        <v>635</v>
      </c>
      <c r="U60" s="843" t="s">
        <v>635</v>
      </c>
      <c r="V60" s="843" t="s">
        <v>635</v>
      </c>
      <c r="W60" s="843" t="s">
        <v>635</v>
      </c>
      <c r="X60" s="843"/>
      <c r="Y60" s="1000"/>
      <c r="Z60" s="846" t="s">
        <v>2164</v>
      </c>
      <c r="AA60" s="849" t="s">
        <v>2165</v>
      </c>
      <c r="AB60" s="846" t="s">
        <v>2166</v>
      </c>
      <c r="AC60" s="846" t="s">
        <v>2165</v>
      </c>
      <c r="AD60" s="846"/>
    </row>
    <row customHeight="1" ht="9">
      <c r="A61" s="845"/>
      <c r="B61" s="899">
        <v>44</v>
      </c>
      <c r="C61" s="843"/>
      <c r="D61" s="967" t="s">
        <v>2167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96</v>
      </c>
      <c r="Q61" s="957"/>
      <c r="R61" s="957"/>
      <c r="S61" s="957"/>
      <c r="T61" s="843"/>
      <c r="U61" s="843" t="s">
        <v>2168</v>
      </c>
      <c r="V61" s="843"/>
      <c r="W61" s="843"/>
      <c r="X61" s="843"/>
      <c r="Y61" s="1000"/>
      <c r="Z61" s="846"/>
      <c r="AA61" s="849"/>
      <c r="AB61" s="846"/>
      <c r="AC61" s="846"/>
      <c r="AD61" s="846"/>
    </row>
    <row customHeight="1" ht="9">
      <c r="A62" s="845"/>
      <c r="B62" s="899">
        <v>45</v>
      </c>
      <c r="C62" s="843"/>
      <c r="D62" s="967" t="s">
        <v>2169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115</v>
      </c>
      <c r="Q62" s="957"/>
      <c r="R62" s="957"/>
      <c r="S62" s="957"/>
      <c r="T62" s="843"/>
      <c r="U62" s="843" t="s">
        <v>2170</v>
      </c>
      <c r="V62" s="843"/>
      <c r="W62" s="843"/>
      <c r="X62" s="843"/>
      <c r="Y62" s="1000"/>
      <c r="Z62" s="846"/>
      <c r="AA62" s="849"/>
      <c r="AB62" s="846"/>
      <c r="AC62" s="846"/>
      <c r="AD62" s="846"/>
    </row>
    <row customHeight="1" ht="18">
      <c r="A63" s="845"/>
      <c r="B63" s="899">
        <v>46</v>
      </c>
      <c r="C63" s="843"/>
      <c r="D63" s="967" t="s">
        <v>2171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151</v>
      </c>
      <c r="Q63" s="957"/>
      <c r="R63" s="957"/>
      <c r="S63" s="957"/>
      <c r="T63" s="843"/>
      <c r="U63" s="843" t="s">
        <v>2172</v>
      </c>
      <c r="V63" s="843"/>
      <c r="W63" s="843"/>
      <c r="X63" s="843"/>
      <c r="Y63" s="1000"/>
      <c r="Z63" s="846"/>
      <c r="AA63" s="849"/>
      <c r="AB63" s="846"/>
      <c r="AC63" s="846"/>
      <c r="AD63" s="846"/>
    </row>
    <row customHeight="1" ht="18">
      <c r="A64" s="845"/>
      <c r="B64" s="899">
        <v>47</v>
      </c>
      <c r="C64" s="843"/>
      <c r="D64" s="967" t="s">
        <v>2173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152</v>
      </c>
      <c r="Q64" s="957"/>
      <c r="R64" s="957"/>
      <c r="S64" s="957"/>
      <c r="T64" s="843"/>
      <c r="U64" s="843" t="s">
        <v>2174</v>
      </c>
      <c r="V64" s="843"/>
      <c r="W64" s="843"/>
      <c r="X64" s="843"/>
      <c r="Y64" s="1000"/>
      <c r="Z64" s="846"/>
      <c r="AA64" s="849" t="s">
        <v>2175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2088</v>
      </c>
      <c r="Q65" s="957"/>
      <c r="R65" s="957"/>
      <c r="S65" s="957"/>
      <c r="T65" s="843"/>
      <c r="U65" s="843" t="s">
        <v>2176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2092</v>
      </c>
      <c r="Q66" s="957"/>
      <c r="R66" s="957"/>
      <c r="S66" s="957"/>
      <c r="T66" s="843"/>
      <c r="U66" s="843" t="s">
        <v>2177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2178</v>
      </c>
      <c r="Q67" s="957"/>
      <c r="R67" s="957"/>
      <c r="S67" s="957"/>
      <c r="T67" s="843"/>
      <c r="U67" s="843" t="s">
        <v>2179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2180</v>
      </c>
      <c r="Q68" s="957"/>
      <c r="R68" s="957"/>
      <c r="S68" s="957"/>
      <c r="T68" s="843"/>
      <c r="U68" s="843" t="s">
        <v>2181</v>
      </c>
      <c r="V68" s="843"/>
      <c r="W68" s="843"/>
      <c r="X68" s="843"/>
      <c r="Y68" s="1000"/>
      <c r="Z68" s="846"/>
      <c r="AA68" s="849"/>
      <c r="AB68" s="846"/>
      <c r="AC68" s="846"/>
      <c r="AD68" s="846"/>
    </row>
    <row customHeight="1" ht="9">
      <c r="A69" s="845"/>
      <c r="B69" s="899">
        <v>52</v>
      </c>
      <c r="C69" s="843"/>
      <c r="D69" s="967" t="s">
        <v>2182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153</v>
      </c>
      <c r="Q69" s="957"/>
      <c r="R69" s="957"/>
      <c r="S69" s="957"/>
      <c r="T69" s="843"/>
      <c r="U69" s="843" t="s">
        <v>2183</v>
      </c>
      <c r="V69" s="843"/>
      <c r="W69" s="843"/>
      <c r="X69" s="843"/>
      <c r="Y69" s="1000"/>
      <c r="Z69" s="846"/>
      <c r="AA69" s="849"/>
      <c r="AB69" s="846"/>
      <c r="AC69" s="846"/>
      <c r="AD69" s="846"/>
    </row>
    <row customHeight="1" ht="27">
      <c r="A70" s="845"/>
      <c r="B70" s="899">
        <v>53</v>
      </c>
      <c r="C70" s="843"/>
      <c r="D70" s="967"/>
      <c r="E70" s="843" t="s">
        <v>2167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2184</v>
      </c>
      <c r="W70" s="843"/>
      <c r="X70" s="843"/>
      <c r="Y70" s="1000"/>
      <c r="Z70" s="846"/>
      <c r="AA70" s="849"/>
      <c r="AB70" s="846"/>
      <c r="AC70" s="846"/>
      <c r="AD70" s="846"/>
    </row>
    <row customHeight="1" ht="36">
      <c r="A71" s="845"/>
      <c r="B71" s="899">
        <v>54</v>
      </c>
      <c r="C71" s="843"/>
      <c r="D71" s="967"/>
      <c r="E71" s="843" t="s">
        <v>2169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2185</v>
      </c>
      <c r="W71" s="843"/>
      <c r="X71" s="843"/>
      <c r="Y71" s="1000"/>
      <c r="Z71" s="846"/>
      <c r="AA71" s="849"/>
      <c r="AB71" s="846"/>
      <c r="AC71" s="846"/>
      <c r="AD71" s="846"/>
    </row>
    <row customHeight="1" ht="27">
      <c r="A72" s="845"/>
      <c r="B72" s="899">
        <v>55</v>
      </c>
      <c r="C72" s="843"/>
      <c r="D72" s="967"/>
      <c r="E72" s="843" t="s">
        <v>2171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2186</v>
      </c>
      <c r="W72" s="843"/>
      <c r="X72" s="843"/>
      <c r="Y72" s="1000"/>
      <c r="Z72" s="846"/>
      <c r="AA72" s="849"/>
      <c r="AB72" s="846"/>
      <c r="AC72" s="846"/>
      <c r="AD72" s="846"/>
    </row>
    <row customHeight="1" ht="36">
      <c r="A73" s="845"/>
      <c r="B73" s="899">
        <v>56</v>
      </c>
      <c r="C73" s="843"/>
      <c r="D73" s="967"/>
      <c r="E73" s="843" t="s">
        <v>2173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2187</v>
      </c>
      <c r="W73" s="843"/>
      <c r="X73" s="843"/>
      <c r="Y73" s="1000"/>
      <c r="Z73" s="846"/>
      <c r="AA73" s="849"/>
      <c r="AB73" s="846"/>
      <c r="AC73" s="846"/>
      <c r="AD73" s="846"/>
    </row>
    <row customHeight="1" ht="18">
      <c r="A74" s="845"/>
      <c r="B74" s="899">
        <v>57</v>
      </c>
      <c r="C74" s="843"/>
      <c r="D74" s="967"/>
      <c r="E74" s="843" t="s">
        <v>2182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2188</v>
      </c>
      <c r="W74" s="843"/>
      <c r="X74" s="843"/>
      <c r="Y74" s="1000"/>
      <c r="Z74" s="846"/>
      <c r="AA74" s="849"/>
      <c r="AB74" s="846"/>
      <c r="AC74" s="846"/>
      <c r="AD74" s="846"/>
    </row>
    <row customHeight="1" ht="18">
      <c r="A75" s="845"/>
      <c r="B75" s="899">
        <v>58</v>
      </c>
      <c r="C75" s="843"/>
      <c r="D75" s="967"/>
      <c r="E75" s="843"/>
      <c r="F75" s="843" t="s">
        <v>2167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2189</v>
      </c>
      <c r="X75" s="843"/>
      <c r="Y75" s="1000"/>
      <c r="Z75" s="846"/>
      <c r="AA75" s="849"/>
      <c r="AB75" s="846"/>
      <c r="AC75" s="846"/>
      <c r="AD75" s="846"/>
    </row>
    <row customHeight="1" ht="36">
      <c r="A76" s="845"/>
      <c r="B76" s="899">
        <v>59</v>
      </c>
      <c r="C76" s="843"/>
      <c r="D76" s="967"/>
      <c r="E76" s="843"/>
      <c r="F76" s="843" t="s">
        <v>2169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2190</v>
      </c>
      <c r="X76" s="843"/>
      <c r="Y76" s="1000"/>
      <c r="Z76" s="846"/>
      <c r="AA76" s="849"/>
      <c r="AB76" s="846"/>
      <c r="AC76" s="846"/>
      <c r="AD76" s="846"/>
    </row>
    <row customHeight="1" ht="18">
      <c r="A77" s="845"/>
      <c r="B77" s="899">
        <v>60</v>
      </c>
      <c r="C77" s="843"/>
      <c r="D77" s="967"/>
      <c r="E77" s="843"/>
      <c r="F77" s="843" t="s">
        <v>2171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2191</v>
      </c>
      <c r="X77" s="843"/>
      <c r="Y77" s="1000"/>
      <c r="Z77" s="846"/>
      <c r="AA77" s="849"/>
      <c r="AB77" s="846"/>
      <c r="AC77" s="846"/>
      <c r="AD77" s="846"/>
    </row>
    <row customHeight="1" ht="72">
      <c r="A78" s="845"/>
      <c r="B78" s="899">
        <v>61</v>
      </c>
      <c r="C78" s="843" t="s">
        <v>2167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96</v>
      </c>
      <c r="P78" s="957"/>
      <c r="Q78" s="957"/>
      <c r="R78" s="957"/>
      <c r="S78" s="957"/>
      <c r="T78" s="843" t="s">
        <v>640</v>
      </c>
      <c r="U78" s="843"/>
      <c r="V78" s="843"/>
      <c r="W78" s="843"/>
      <c r="X78" s="843"/>
      <c r="Y78" s="1000"/>
      <c r="Z78" s="846" t="s">
        <v>2192</v>
      </c>
      <c r="AA78" s="849"/>
      <c r="AB78" s="846"/>
      <c r="AC78" s="846"/>
      <c r="AD78" s="846"/>
    </row>
    <row customHeight="1" ht="36">
      <c r="A79" s="845"/>
      <c r="B79" s="899">
        <v>62</v>
      </c>
      <c r="C79" s="843" t="s">
        <v>2169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115</v>
      </c>
      <c r="P79" s="957"/>
      <c r="Q79" s="957"/>
      <c r="R79" s="957"/>
      <c r="S79" s="957"/>
      <c r="T79" s="843" t="s">
        <v>2193</v>
      </c>
      <c r="U79" s="843"/>
      <c r="V79" s="843"/>
      <c r="W79" s="843"/>
      <c r="X79" s="843"/>
      <c r="Y79" s="1000"/>
      <c r="Z79" s="846" t="s">
        <v>2194</v>
      </c>
      <c r="AA79" s="849"/>
      <c r="AB79" s="846"/>
      <c r="AC79" s="846"/>
      <c r="AD79" s="846"/>
    </row>
    <row customHeight="1" ht="45">
      <c r="A80" s="845"/>
      <c r="B80" s="899">
        <v>63</v>
      </c>
      <c r="C80" s="843" t="s">
        <v>2171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151</v>
      </c>
      <c r="P80" s="957"/>
      <c r="Q80" s="957"/>
      <c r="R80" s="957"/>
      <c r="S80" s="957"/>
      <c r="T80" s="843" t="s">
        <v>2195</v>
      </c>
      <c r="U80" s="843"/>
      <c r="V80" s="843"/>
      <c r="W80" s="843"/>
      <c r="X80" s="843"/>
      <c r="Y80" s="1000"/>
      <c r="Z80" s="846" t="s">
        <v>2196</v>
      </c>
      <c r="AA80" s="849"/>
      <c r="AB80" s="846"/>
      <c r="AC80" s="846"/>
      <c r="AD80" s="846"/>
    </row>
    <row customHeight="1" ht="36">
      <c r="A81" s="845"/>
      <c r="B81" s="899">
        <v>64</v>
      </c>
      <c r="C81" s="843" t="s">
        <v>2173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2079</v>
      </c>
      <c r="P81" s="957"/>
      <c r="Q81" s="957"/>
      <c r="R81" s="957"/>
      <c r="S81" s="957"/>
      <c r="T81" s="843" t="s">
        <v>2197</v>
      </c>
      <c r="U81" s="843"/>
      <c r="V81" s="843"/>
      <c r="W81" s="843"/>
      <c r="X81" s="843"/>
      <c r="Y81" s="1000"/>
      <c r="Z81" s="846" t="s">
        <v>2198</v>
      </c>
      <c r="AA81" s="849"/>
      <c r="AB81" s="846"/>
      <c r="AC81" s="846"/>
      <c r="AD81" s="846"/>
    </row>
    <row customHeight="1" ht="90">
      <c r="A82" s="845"/>
      <c r="B82" s="899">
        <v>65</v>
      </c>
      <c r="C82" s="843" t="s">
        <v>2182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152</v>
      </c>
      <c r="P82" s="957"/>
      <c r="Q82" s="957"/>
      <c r="R82" s="957"/>
      <c r="S82" s="957"/>
      <c r="T82" s="843" t="s">
        <v>2199</v>
      </c>
      <c r="U82" s="843"/>
      <c r="V82" s="843"/>
      <c r="W82" s="843"/>
      <c r="X82" s="843"/>
      <c r="Y82" s="1000"/>
      <c r="Z82" s="846" t="s">
        <v>2200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2088</v>
      </c>
      <c r="P83" s="957"/>
      <c r="Q83" s="957"/>
      <c r="R83" s="957"/>
      <c r="S83" s="957"/>
      <c r="T83" s="843" t="s">
        <v>2201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2202</v>
      </c>
      <c r="P84" s="957"/>
      <c r="Q84" s="957"/>
      <c r="R84" s="957"/>
      <c r="S84" s="957"/>
      <c r="T84" s="843" t="s">
        <v>2203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2092</v>
      </c>
      <c r="P85" s="957"/>
      <c r="Q85" s="957"/>
      <c r="R85" s="957"/>
      <c r="S85" s="957"/>
      <c r="T85" s="843" t="s">
        <v>2204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2205</v>
      </c>
      <c r="P86" s="957"/>
      <c r="Q86" s="957"/>
      <c r="R86" s="957"/>
      <c r="S86" s="957"/>
      <c r="T86" s="843" t="s">
        <v>2206</v>
      </c>
      <c r="U86" s="843"/>
      <c r="V86" s="843"/>
      <c r="W86" s="843"/>
      <c r="X86" s="843"/>
      <c r="Y86" s="1000"/>
      <c r="Z86" s="846"/>
      <c r="AA86" s="849"/>
      <c r="AB86" s="846"/>
      <c r="AC86" s="846"/>
      <c r="AD86" s="846"/>
    </row>
    <row customHeight="1" ht="36">
      <c r="A87" s="845"/>
      <c r="B87" s="899">
        <v>70</v>
      </c>
      <c r="C87" s="843" t="s">
        <v>2207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153</v>
      </c>
      <c r="P87" s="957"/>
      <c r="Q87" s="957"/>
      <c r="R87" s="957"/>
      <c r="S87" s="957"/>
      <c r="T87" s="843" t="s">
        <v>2208</v>
      </c>
      <c r="U87" s="843"/>
      <c r="V87" s="843"/>
      <c r="W87" s="843"/>
      <c r="X87" s="843"/>
      <c r="Y87" s="1000"/>
      <c r="Z87" s="846"/>
      <c r="AA87" s="849"/>
      <c r="AB87" s="846"/>
      <c r="AC87" s="846"/>
      <c r="AD87" s="846"/>
    </row>
    <row customHeight="1" ht="18">
      <c r="A88" s="845"/>
      <c r="B88" s="899">
        <v>71</v>
      </c>
      <c r="C88" s="843" t="s">
        <v>2209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154</v>
      </c>
      <c r="P88" s="957"/>
      <c r="Q88" s="957"/>
      <c r="R88" s="957"/>
      <c r="S88" s="957"/>
      <c r="T88" s="843" t="s">
        <v>672</v>
      </c>
      <c r="U88" s="843"/>
      <c r="V88" s="843"/>
      <c r="W88" s="843"/>
      <c r="X88" s="843"/>
      <c r="Y88" s="1000"/>
      <c r="Z88" s="846"/>
      <c r="AA88" s="849"/>
      <c r="AB88" s="846"/>
      <c r="AC88" s="846"/>
      <c r="AD88" s="846"/>
    </row>
    <row customHeight="1" ht="18">
      <c r="A89" s="845"/>
      <c r="B89" s="899">
        <v>72</v>
      </c>
      <c r="C89" s="843" t="s">
        <v>2210</v>
      </c>
      <c r="D89" s="967" t="s">
        <v>2207</v>
      </c>
      <c r="E89" s="843" t="s">
        <v>2207</v>
      </c>
      <c r="F89" s="843" t="s">
        <v>2173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680</v>
      </c>
      <c r="U89" s="843" t="s">
        <v>680</v>
      </c>
      <c r="V89" s="843" t="s">
        <v>680</v>
      </c>
      <c r="W89" s="843" t="s">
        <v>680</v>
      </c>
      <c r="X89" s="843"/>
      <c r="Y89" s="1000"/>
      <c r="Z89" s="846"/>
      <c r="AA89" s="849"/>
      <c r="AB89" s="846"/>
      <c r="AC89" s="846"/>
      <c r="AD89" s="846"/>
    </row>
    <row customHeight="1" ht="27">
      <c r="A90" s="845"/>
      <c r="B90" s="899">
        <v>73</v>
      </c>
      <c r="C90" s="843" t="s">
        <v>2211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156</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2209</v>
      </c>
      <c r="E91" s="843" t="s">
        <v>2209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155</v>
      </c>
      <c r="Q91" s="957" t="s">
        <v>155</v>
      </c>
      <c r="R91" s="957"/>
      <c r="S91" s="957"/>
      <c r="T91" s="843"/>
      <c r="U91" s="843" t="s">
        <v>2212</v>
      </c>
      <c r="V91" s="843" t="s">
        <v>2212</v>
      </c>
      <c r="W91" s="843"/>
      <c r="X91" s="843"/>
      <c r="Y91" s="1000"/>
      <c r="Z91" s="846"/>
      <c r="AA91" s="849"/>
      <c r="AB91" s="846"/>
      <c r="AC91" s="846"/>
      <c r="AD91" s="846"/>
    </row>
    <row customHeight="1" ht="27">
      <c r="A92" s="845"/>
      <c r="B92" s="899">
        <v>75</v>
      </c>
      <c r="C92" s="843"/>
      <c r="D92" s="967" t="s">
        <v>2210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156</v>
      </c>
      <c r="Q92" s="957"/>
      <c r="R92" s="957"/>
      <c r="S92" s="957"/>
      <c r="T92" s="843"/>
      <c r="U92" s="843" t="s">
        <v>2213</v>
      </c>
      <c r="V92" s="843"/>
      <c r="W92" s="843"/>
      <c r="X92" s="843"/>
      <c r="Y92" s="1000"/>
      <c r="Z92" s="846"/>
      <c r="AA92" s="849" t="s">
        <v>2214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2120</v>
      </c>
      <c r="Q93" s="957"/>
      <c r="R93" s="957"/>
      <c r="S93" s="957"/>
      <c r="T93" s="843"/>
      <c r="U93" s="843" t="s">
        <v>2215</v>
      </c>
      <c r="V93" s="843"/>
      <c r="W93" s="843"/>
      <c r="X93" s="843"/>
      <c r="Y93" s="1000"/>
      <c r="Z93" s="846"/>
      <c r="AA93" s="849" t="s">
        <v>2216</v>
      </c>
      <c r="AB93" s="846"/>
      <c r="AC93" s="846"/>
      <c r="AD93" s="846"/>
    </row>
    <row customHeight="1" ht="45">
      <c r="A94" s="845"/>
      <c r="B94" s="899">
        <v>77</v>
      </c>
      <c r="C94" s="843"/>
      <c r="D94" s="967" t="s">
        <v>2211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1474</v>
      </c>
      <c r="Q94" s="957"/>
      <c r="R94" s="957"/>
      <c r="S94" s="957"/>
      <c r="T94" s="843"/>
      <c r="U94" s="843" t="s">
        <v>2217</v>
      </c>
      <c r="V94" s="843"/>
      <c r="W94" s="843"/>
      <c r="X94" s="843"/>
      <c r="Y94" s="1000"/>
      <c r="Z94" s="846"/>
      <c r="AA94" s="849" t="s">
        <v>2218</v>
      </c>
      <c r="AB94" s="846"/>
      <c r="AC94" s="846"/>
      <c r="AD94" s="846"/>
    </row>
    <row customHeight="1" ht="99">
      <c r="A95" s="845"/>
      <c r="B95" s="899">
        <v>78</v>
      </c>
      <c r="C95" s="843" t="s">
        <v>2219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1474</v>
      </c>
      <c r="P95" s="957"/>
      <c r="Q95" s="957"/>
      <c r="R95" s="957"/>
      <c r="S95" s="957"/>
      <c r="T95" s="843" t="s">
        <v>2220</v>
      </c>
      <c r="U95" s="843"/>
      <c r="V95" s="843"/>
      <c r="W95" s="843"/>
      <c r="X95" s="843"/>
      <c r="Y95" s="1000"/>
      <c r="Z95" s="846"/>
      <c r="AA95" s="849"/>
      <c r="AB95" s="846"/>
      <c r="AC95" s="846"/>
      <c r="AD95" s="846"/>
    </row>
    <row customHeight="1" ht="99">
      <c r="A96" s="845"/>
      <c r="B96" s="899">
        <v>79</v>
      </c>
      <c r="C96" s="843" t="s">
        <v>1160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1480</v>
      </c>
      <c r="P96" s="957"/>
      <c r="Q96" s="957"/>
      <c r="R96" s="957"/>
      <c r="S96" s="957"/>
      <c r="T96" s="843" t="s">
        <v>2221</v>
      </c>
      <c r="U96" s="843"/>
      <c r="V96" s="843"/>
      <c r="W96" s="843"/>
      <c r="X96" s="843"/>
      <c r="Y96" s="1000"/>
      <c r="Z96" s="846" t="s">
        <v>2222</v>
      </c>
      <c r="AA96" s="849"/>
      <c r="AB96" s="846"/>
      <c r="AC96" s="846"/>
      <c r="AD96" s="846"/>
    </row>
    <row customHeight="1" ht="63">
      <c r="A97" s="845"/>
      <c r="B97" s="899">
        <v>80</v>
      </c>
      <c r="C97" s="843" t="s">
        <v>2223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1492</v>
      </c>
      <c r="P97" s="957"/>
      <c r="Q97" s="957"/>
      <c r="R97" s="957"/>
      <c r="S97" s="957"/>
      <c r="T97" s="843" t="s">
        <v>2224</v>
      </c>
      <c r="U97" s="843"/>
      <c r="V97" s="843"/>
      <c r="W97" s="843"/>
      <c r="X97" s="843"/>
      <c r="Y97" s="1000"/>
      <c r="Z97" s="846" t="s">
        <v>2225</v>
      </c>
      <c r="AA97" s="849"/>
      <c r="AB97" s="846"/>
      <c r="AC97" s="846"/>
      <c r="AD97" s="846"/>
    </row>
    <row customHeight="1" ht="63">
      <c r="A98" s="845"/>
      <c r="B98" s="899">
        <v>81</v>
      </c>
      <c r="C98" s="843" t="s">
        <v>2226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1506</v>
      </c>
      <c r="P98" s="957"/>
      <c r="Q98" s="957"/>
      <c r="R98" s="957"/>
      <c r="S98" s="957"/>
      <c r="T98" s="843" t="s">
        <v>2227</v>
      </c>
      <c r="U98" s="843"/>
      <c r="V98" s="843"/>
      <c r="W98" s="843"/>
      <c r="X98" s="843"/>
      <c r="Y98" s="1000"/>
      <c r="Z98" s="846" t="s">
        <v>2225</v>
      </c>
      <c r="AA98" s="849"/>
      <c r="AB98" s="846"/>
      <c r="AC98" s="846"/>
      <c r="AD98" s="846"/>
    </row>
    <row customHeight="1" ht="90">
      <c r="A99" s="845"/>
      <c r="B99" s="899">
        <v>82</v>
      </c>
      <c r="C99" s="843" t="s">
        <v>2228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1518</v>
      </c>
      <c r="P99" s="957"/>
      <c r="Q99" s="957"/>
      <c r="R99" s="957"/>
      <c r="S99" s="957"/>
      <c r="T99" s="843" t="s">
        <v>2229</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2230</v>
      </c>
      <c r="P100" s="957"/>
      <c r="Q100" s="957"/>
      <c r="R100" s="957"/>
      <c r="S100" s="957"/>
      <c r="T100" s="843" t="s">
        <v>2231</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2232</v>
      </c>
      <c r="P101" s="957"/>
      <c r="Q101" s="957"/>
      <c r="R101" s="957"/>
      <c r="S101" s="957"/>
      <c r="T101" s="843" t="s">
        <v>2233</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1672</v>
      </c>
      <c r="B148" s="845"/>
      <c r="C148" s="843" t="s">
        <v>2234</v>
      </c>
      <c r="D148" s="843" t="s">
        <v>1574</v>
      </c>
      <c r="E148" s="843" t="s">
        <v>1674</v>
      </c>
      <c r="F148" s="843" t="s">
        <v>2235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69054-707D-F613-0EFE-34494A28758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2238</v>
      </c>
      <c r="M5" s="2603"/>
      <c r="N5" s="2603"/>
      <c r="O5" s="2603"/>
      <c r="P5" s="2603"/>
      <c r="Q5" s="2603"/>
      <c r="R5" s="2603"/>
      <c r="S5" s="2603"/>
      <c r="T5" s="2603"/>
      <c r="U5" s="2603"/>
      <c r="V5" s="1243"/>
      <c r="AD5" s="1155">
        <v>64</v>
      </c>
    </row>
    <row customHeight="1" ht="14.699999999999998">
      <c r="J6" s="376"/>
      <c r="K6" s="376"/>
      <c r="L6" s="2604" t="str">
        <f>IF(org=0,"Не определено",org)</f>
        <v>филиал "Сургутская ГРЭС-2" ПАО "Юнипро"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Ханты-Мансийского автономного округа - Югры</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45658.4890625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100-нп</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(www.pravo.gov.ru), 13.12.2024</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91</v>
      </c>
      <c r="M15" s="2209" t="s">
        <v>432</v>
      </c>
      <c r="N15" s="301"/>
      <c r="O15" s="2274" t="s">
        <v>2239</v>
      </c>
      <c r="P15" s="2275"/>
      <c r="Q15" s="2275"/>
      <c r="R15" s="2275"/>
      <c r="S15" s="2275"/>
      <c r="T15" s="2275"/>
      <c r="U15" s="2276"/>
      <c r="V15" s="2277" t="s">
        <v>434</v>
      </c>
      <c r="W15" s="2280" t="s">
        <v>1157</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416</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2240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2241</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2242</v>
      </c>
      <c r="N35" s="2285"/>
      <c r="O35" s="2285"/>
      <c r="P35" s="2285"/>
      <c r="Q35" s="2285"/>
      <c r="R35" s="2285"/>
      <c r="S35" s="2285"/>
      <c r="T35" s="2285"/>
      <c r="U35" s="2285"/>
      <c r="V35" s="2285"/>
      <c r="W35" s="2285"/>
      <c r="X35" s="2285"/>
      <c r="AD35" s="1155">
        <v>27</v>
      </c>
    </row>
    <row customHeight="1" ht="109.19999999999999">
      <c r="H36" s="537"/>
      <c r="I36" s="1303"/>
      <c r="M36" s="2285" t="s">
        <v>2243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2AF3F-2AC1-F6F7-9DEA-818670929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092C3-459E-D6B6-A746-321E51B597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9DEDD-B777-78A8-5EDB-A80E0D3E15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2CCB9-0E7E-BD8B-AEC8-EDEF1F464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EB29B-2895-5B5A-C9F3-CE3F70AE46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CB562-FA19-0F15-2E0F-CC21D9CA43C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"Сургутская ГРЭС-2" ПАО "Юнипро"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91</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310</v>
      </c>
      <c r="F11" s="1011" t="str">
        <f>IF(region_name="","",region_name)</f>
        <v>Ханты-Мансийский автономный округ</v>
      </c>
      <c r="G11" s="1012" t="s">
        <v>311</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312</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313</v>
      </c>
      <c r="E14" s="1010" t="s">
        <v>314</v>
      </c>
      <c r="F14" s="1011" t="str">
        <f>IF(inn="","",inn)</f>
        <v>8602067092</v>
      </c>
      <c r="G14" s="1012" t="s">
        <v>315</v>
      </c>
      <c r="H14" s="475"/>
      <c r="J14" s="455">
        <v>0</v>
      </c>
    </row>
    <row customHeight="1" ht="22.5" hidden="1">
      <c r="A15" s="457"/>
      <c r="B15" s="502"/>
      <c r="C15" s="457"/>
      <c r="D15" s="1009" t="s">
        <v>316</v>
      </c>
      <c r="E15" s="1010" t="s">
        <v>317</v>
      </c>
      <c r="F15" s="1011" t="str">
        <f>IF(kpp="","",kpp)</f>
        <v>860202001</v>
      </c>
      <c r="G15" s="1012" t="s">
        <v>318</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93</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346</v>
      </c>
      <c r="H44" s="475"/>
      <c r="J44" s="455">
        <v>22</v>
      </c>
    </row>
    <row customHeight="1" ht="23.25">
      <c r="A45" s="457"/>
      <c r="B45" s="502"/>
      <c r="C45" s="457"/>
      <c r="D45" s="440">
        <f>D44+1</f>
        <v>11</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348</v>
      </c>
      <c r="H46" s="475"/>
      <c r="J46" s="455">
        <v>23</v>
      </c>
    </row>
    <row customHeight="1" ht="24">
      <c r="A47" s="2202"/>
      <c r="B47" s="502"/>
      <c r="C47" s="492"/>
      <c r="D47" s="440" t="str">
        <f>D45&amp;".2"</f>
        <v>11.2</v>
      </c>
      <c r="E47" s="442" t="s">
        <v>349</v>
      </c>
      <c r="F47" s="490"/>
      <c r="G47" s="437" t="s">
        <v>350</v>
      </c>
      <c r="H47" s="475"/>
      <c r="J47" s="455">
        <v>23</v>
      </c>
    </row>
    <row customHeight="1" ht="24">
      <c r="A48" s="2202"/>
      <c r="B48" s="502"/>
      <c r="C48" s="492"/>
      <c r="D48" s="440" t="str">
        <f>D45&amp;".3"</f>
        <v>11.3</v>
      </c>
      <c r="E48" s="442" t="s">
        <v>351</v>
      </c>
      <c r="F48" s="490"/>
      <c r="G48" s="437" t="s">
        <v>352</v>
      </c>
      <c r="H48" s="475"/>
      <c r="J48" s="455">
        <v>23</v>
      </c>
    </row>
    <row customHeight="1" ht="24">
      <c r="A49" s="2202"/>
      <c r="B49" s="502"/>
      <c r="C49" s="492"/>
      <c r="D49" s="440" t="str">
        <f>IF(TEMPLATE_SPHERE="TKO",D45&amp;".0",D45&amp;".4")</f>
        <v>11.4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12</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9AB56-3F58-05EC-C471-70FA985C37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BDF9-C83B-79E2-F2CF-21DAB4E385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8985-9C55-417D-36F5-5EB1C5A306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DED4-FEC8-110A-5A4A-B3EA440240C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2244</v>
      </c>
      <c r="B1" s="2616" t="s">
        <v>2245</v>
      </c>
      <c r="C1" s="2617" t="s">
        <v>2246</v>
      </c>
      <c r="D1" s="2618"/>
      <c r="E1" s="836" t="s">
        <v>2247</v>
      </c>
    </row>
    <row customHeight="1" ht="11.25">
      <c r="A2" s="2619"/>
      <c r="B2" s="765" t="s">
        <v>26</v>
      </c>
      <c r="C2" s="753"/>
      <c r="D2" s="764"/>
      <c r="E2" s="836"/>
    </row>
    <row customHeight="1" ht="11.25">
      <c r="A3" s="2620"/>
      <c r="B3" s="2621" t="s">
        <v>33</v>
      </c>
      <c r="C3" s="753"/>
      <c r="D3" s="764"/>
      <c r="E3" s="836"/>
    </row>
    <row customHeight="1" ht="11.25">
      <c r="A4" s="2622"/>
      <c r="B4" s="766" t="s">
        <v>1672</v>
      </c>
      <c r="C4" s="753"/>
      <c r="D4" s="764"/>
      <c r="E4" s="836"/>
    </row>
    <row customHeight="1" ht="11.25">
      <c r="A5" s="2623"/>
      <c r="B5" s="766" t="s">
        <v>1666</v>
      </c>
      <c r="C5" s="2624" t="s">
        <v>2011</v>
      </c>
      <c r="D5" s="2625" t="s">
        <v>2248</v>
      </c>
      <c r="E5" s="836"/>
    </row>
    <row s="1850" customFormat="1" customHeight="1" ht="11.25">
      <c r="A6" s="2626"/>
      <c r="B6" s="766" t="s">
        <v>1676</v>
      </c>
      <c r="C6" s="753"/>
      <c r="D6" s="764"/>
      <c r="E6" s="836"/>
    </row>
    <row customHeight="1" ht="11.25">
      <c r="A7" s="2627"/>
      <c r="B7" s="766" t="s">
        <v>1684</v>
      </c>
      <c r="C7" s="753"/>
      <c r="D7" s="764"/>
      <c r="E7" s="836"/>
    </row>
    <row customHeight="1" ht="11.25">
      <c r="A8" s="756"/>
      <c r="B8" s="766" t="s">
        <v>1679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1372B-191E-E807-9A15-4475AE780A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9218-BF08-0293-37DB-FB9F3C01E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6415F-C4EB-EFCA-6285-F82EC62A931A}" mc:Ignorable="x14ac xr xr2 xr3">
  <sheetPr>
    <tabColor rgb="FFFFCC99"/>
  </sheetPr>
  <dimension ref="A1:I60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2249</v>
      </c>
      <c r="B1" s="68" t="s">
        <v>2250</v>
      </c>
      <c r="C1" s="68" t="s">
        <v>2251</v>
      </c>
      <c r="D1" s="68" t="s">
        <v>2252</v>
      </c>
      <c r="E1" s="68" t="s">
        <v>2253</v>
      </c>
      <c r="F1" s="68" t="s">
        <v>2254</v>
      </c>
      <c r="G1" s="68" t="s">
        <v>2255</v>
      </c>
      <c r="H1" s="68" t="s">
        <v>2256</v>
      </c>
      <c r="I1" s="68" t="s">
        <v>2257</v>
      </c>
    </row>
    <row customHeight="1" ht="11.25">
      <c r="A2" s="1850" t="s">
        <v>2258</v>
      </c>
      <c r="B2" s="1850" t="s">
        <v>16</v>
      </c>
      <c r="C2" s="1850" t="s">
        <v>2259</v>
      </c>
      <c r="D2" s="1850" t="s">
        <v>2260</v>
      </c>
      <c r="E2" s="1850" t="s">
        <v>2261</v>
      </c>
      <c r="F2" s="1850" t="s">
        <v>2262</v>
      </c>
      <c r="G2" s="1850" t="s">
        <v>28</v>
      </c>
      <c r="H2" s="1850" t="s">
        <v>28</v>
      </c>
      <c r="I2" s="1850" t="s">
        <v>813</v>
      </c>
    </row>
    <row customHeight="1" ht="11.25">
      <c r="A3" s="1850" t="s">
        <v>2258</v>
      </c>
      <c r="B3" s="1850" t="s">
        <v>16</v>
      </c>
      <c r="C3" s="1850" t="s">
        <v>2263</v>
      </c>
      <c r="D3" s="1850" t="s">
        <v>2264</v>
      </c>
      <c r="E3" s="1850" t="s">
        <v>2265</v>
      </c>
      <c r="F3" s="1850" t="s">
        <v>2266</v>
      </c>
      <c r="G3" s="1850" t="s">
        <v>28</v>
      </c>
      <c r="H3" s="1850" t="s">
        <v>28</v>
      </c>
      <c r="I3" s="1850" t="s">
        <v>813</v>
      </c>
    </row>
    <row customHeight="1" ht="11.25">
      <c r="A4" s="1850" t="s">
        <v>2258</v>
      </c>
      <c r="B4" s="1850" t="s">
        <v>16</v>
      </c>
      <c r="C4" s="1850" t="s">
        <v>2267</v>
      </c>
      <c r="D4" s="1850" t="s">
        <v>2268</v>
      </c>
      <c r="E4" s="1850" t="s">
        <v>2269</v>
      </c>
      <c r="F4" s="1850" t="s">
        <v>2270</v>
      </c>
      <c r="G4" s="1850" t="s">
        <v>28</v>
      </c>
      <c r="H4" s="1850" t="s">
        <v>28</v>
      </c>
      <c r="I4" s="1850" t="s">
        <v>813</v>
      </c>
    </row>
    <row customHeight="1" ht="11.25">
      <c r="A5" s="1850" t="s">
        <v>2258</v>
      </c>
      <c r="B5" s="1850" t="s">
        <v>16</v>
      </c>
      <c r="C5" s="1850" t="s">
        <v>2271</v>
      </c>
      <c r="D5" s="1850" t="s">
        <v>2272</v>
      </c>
      <c r="E5" s="1850" t="s">
        <v>2273</v>
      </c>
      <c r="F5" s="1850" t="s">
        <v>2274</v>
      </c>
      <c r="G5" s="1850" t="s">
        <v>28</v>
      </c>
      <c r="H5" s="1850" t="s">
        <v>2275</v>
      </c>
      <c r="I5" s="1850" t="s">
        <v>813</v>
      </c>
    </row>
    <row customHeight="1" ht="11.25">
      <c r="A6" s="1850" t="s">
        <v>2258</v>
      </c>
      <c r="B6" s="1850" t="s">
        <v>16</v>
      </c>
      <c r="C6" s="1850" t="s">
        <v>2276</v>
      </c>
      <c r="D6" s="1850" t="s">
        <v>2277</v>
      </c>
      <c r="E6" s="1850" t="s">
        <v>2261</v>
      </c>
      <c r="F6" s="1850" t="s">
        <v>2266</v>
      </c>
      <c r="G6" s="1850" t="s">
        <v>28</v>
      </c>
      <c r="H6" s="1850" t="s">
        <v>28</v>
      </c>
      <c r="I6" s="1850" t="s">
        <v>813</v>
      </c>
    </row>
    <row customHeight="1" ht="11.25">
      <c r="A7" s="1850" t="s">
        <v>2258</v>
      </c>
      <c r="B7" s="1850" t="s">
        <v>16</v>
      </c>
      <c r="C7" s="1850" t="s">
        <v>2278</v>
      </c>
      <c r="D7" s="1850" t="s">
        <v>2279</v>
      </c>
      <c r="E7" s="1850" t="s">
        <v>2280</v>
      </c>
      <c r="F7" s="1850" t="s">
        <v>2281</v>
      </c>
      <c r="G7" s="1850" t="s">
        <v>2282</v>
      </c>
      <c r="H7" s="1850" t="s">
        <v>28</v>
      </c>
      <c r="I7" s="1850" t="s">
        <v>813</v>
      </c>
    </row>
    <row customHeight="1" ht="11.25">
      <c r="A8" s="1850" t="s">
        <v>2258</v>
      </c>
      <c r="B8" s="1850" t="s">
        <v>16</v>
      </c>
      <c r="C8" s="1850" t="s">
        <v>2283</v>
      </c>
      <c r="D8" s="1850" t="s">
        <v>2284</v>
      </c>
      <c r="E8" s="1850" t="s">
        <v>2285</v>
      </c>
      <c r="F8" s="1850" t="s">
        <v>2286</v>
      </c>
      <c r="G8" s="1850" t="s">
        <v>2287</v>
      </c>
      <c r="H8" s="1850" t="s">
        <v>28</v>
      </c>
      <c r="I8" s="1850" t="s">
        <v>813</v>
      </c>
    </row>
    <row customHeight="1" ht="11.25">
      <c r="A9" s="1850" t="s">
        <v>2258</v>
      </c>
      <c r="B9" s="1850" t="s">
        <v>16</v>
      </c>
      <c r="C9" s="1850" t="s">
        <v>2288</v>
      </c>
      <c r="D9" s="1850" t="s">
        <v>2289</v>
      </c>
      <c r="E9" s="1850" t="s">
        <v>2290</v>
      </c>
      <c r="F9" s="1850" t="s">
        <v>2291</v>
      </c>
      <c r="G9" s="1850" t="s">
        <v>28</v>
      </c>
      <c r="H9" s="1850" t="s">
        <v>28</v>
      </c>
      <c r="I9" s="1850" t="s">
        <v>813</v>
      </c>
    </row>
    <row customHeight="1" ht="11.25">
      <c r="A10" s="1850" t="s">
        <v>2258</v>
      </c>
      <c r="B10" s="1850" t="s">
        <v>16</v>
      </c>
      <c r="C10" s="1850" t="s">
        <v>2292</v>
      </c>
      <c r="D10" s="1850" t="s">
        <v>2293</v>
      </c>
      <c r="E10" s="1850" t="s">
        <v>2294</v>
      </c>
      <c r="F10" s="1850" t="s">
        <v>2295</v>
      </c>
      <c r="G10" s="1850" t="s">
        <v>2296</v>
      </c>
      <c r="H10" s="1850" t="s">
        <v>28</v>
      </c>
      <c r="I10" s="1850" t="s">
        <v>813</v>
      </c>
    </row>
    <row customHeight="1" ht="11.25">
      <c r="A11" s="1850" t="s">
        <v>2258</v>
      </c>
      <c r="B11" s="1850" t="s">
        <v>16</v>
      </c>
      <c r="C11" s="1850" t="s">
        <v>2297</v>
      </c>
      <c r="D11" s="1850" t="s">
        <v>2298</v>
      </c>
      <c r="E11" s="1850" t="s">
        <v>2299</v>
      </c>
      <c r="F11" s="1850" t="s">
        <v>2300</v>
      </c>
      <c r="G11" s="1850" t="s">
        <v>28</v>
      </c>
      <c r="H11" s="1850" t="s">
        <v>28</v>
      </c>
      <c r="I11" s="1850" t="s">
        <v>813</v>
      </c>
    </row>
    <row customHeight="1" ht="11.25">
      <c r="A12" s="1850" t="s">
        <v>2258</v>
      </c>
      <c r="B12" s="1850" t="s">
        <v>16</v>
      </c>
      <c r="C12" s="1850" t="s">
        <v>2301</v>
      </c>
      <c r="D12" s="1850" t="s">
        <v>2302</v>
      </c>
      <c r="E12" s="1850" t="s">
        <v>2303</v>
      </c>
      <c r="F12" s="1850" t="s">
        <v>2274</v>
      </c>
      <c r="G12" s="1850" t="s">
        <v>2304</v>
      </c>
      <c r="H12" s="1850" t="s">
        <v>28</v>
      </c>
      <c r="I12" s="1850" t="s">
        <v>813</v>
      </c>
    </row>
    <row customHeight="1" ht="11.25">
      <c r="A13" s="1850" t="s">
        <v>2258</v>
      </c>
      <c r="B13" s="1850" t="s">
        <v>16</v>
      </c>
      <c r="C13" s="1850" t="s">
        <v>2305</v>
      </c>
      <c r="D13" s="1850" t="s">
        <v>2306</v>
      </c>
      <c r="E13" s="1850" t="s">
        <v>2307</v>
      </c>
      <c r="F13" s="1850" t="s">
        <v>2295</v>
      </c>
      <c r="G13" s="1850" t="s">
        <v>28</v>
      </c>
      <c r="H13" s="1850" t="s">
        <v>28</v>
      </c>
      <c r="I13" s="1850" t="s">
        <v>813</v>
      </c>
    </row>
    <row customHeight="1" ht="11.25">
      <c r="A14" s="1850" t="s">
        <v>2258</v>
      </c>
      <c r="B14" s="1850" t="s">
        <v>16</v>
      </c>
      <c r="C14" s="1850" t="s">
        <v>2308</v>
      </c>
      <c r="D14" s="1850" t="s">
        <v>2309</v>
      </c>
      <c r="E14" s="1850" t="s">
        <v>2310</v>
      </c>
      <c r="F14" s="1850" t="s">
        <v>2286</v>
      </c>
      <c r="G14" s="1850" t="s">
        <v>2311</v>
      </c>
      <c r="H14" s="1850" t="s">
        <v>2312</v>
      </c>
      <c r="I14" s="1850" t="s">
        <v>813</v>
      </c>
    </row>
    <row customHeight="1" ht="11.25">
      <c r="A15" s="1850" t="s">
        <v>2258</v>
      </c>
      <c r="B15" s="1850" t="s">
        <v>16</v>
      </c>
      <c r="C15" s="1850" t="s">
        <v>2313</v>
      </c>
      <c r="D15" s="1850" t="s">
        <v>2314</v>
      </c>
      <c r="E15" s="1850" t="s">
        <v>2315</v>
      </c>
      <c r="F15" s="1850" t="s">
        <v>2316</v>
      </c>
      <c r="G15" s="1850" t="s">
        <v>28</v>
      </c>
      <c r="H15" s="1850" t="s">
        <v>28</v>
      </c>
      <c r="I15" s="1850" t="s">
        <v>813</v>
      </c>
    </row>
    <row customHeight="1" ht="11.25">
      <c r="A16" s="1850" t="s">
        <v>2258</v>
      </c>
      <c r="B16" s="1850" t="s">
        <v>16</v>
      </c>
      <c r="C16" s="1850" t="s">
        <v>2317</v>
      </c>
      <c r="D16" s="1850" t="s">
        <v>2314</v>
      </c>
      <c r="E16" s="1850" t="s">
        <v>2315</v>
      </c>
      <c r="F16" s="1850" t="s">
        <v>2318</v>
      </c>
      <c r="G16" s="1850" t="s">
        <v>28</v>
      </c>
      <c r="H16" s="1850" t="s">
        <v>28</v>
      </c>
      <c r="I16" s="1850" t="s">
        <v>813</v>
      </c>
    </row>
    <row customHeight="1" ht="11.25">
      <c r="A17" s="1850" t="s">
        <v>2258</v>
      </c>
      <c r="B17" s="1850" t="s">
        <v>16</v>
      </c>
      <c r="C17" s="1850" t="s">
        <v>2319</v>
      </c>
      <c r="D17" s="1850" t="s">
        <v>2320</v>
      </c>
      <c r="E17" s="1850" t="s">
        <v>2321</v>
      </c>
      <c r="F17" s="1850" t="s">
        <v>2322</v>
      </c>
      <c r="G17" s="1850" t="s">
        <v>2323</v>
      </c>
      <c r="H17" s="1850" t="s">
        <v>28</v>
      </c>
      <c r="I17" s="1850" t="s">
        <v>813</v>
      </c>
    </row>
    <row customHeight="1" ht="11.25">
      <c r="A18" s="1850" t="s">
        <v>2258</v>
      </c>
      <c r="B18" s="1850" t="s">
        <v>16</v>
      </c>
      <c r="C18" s="1850" t="s">
        <v>2324</v>
      </c>
      <c r="D18" s="1850" t="s">
        <v>2325</v>
      </c>
      <c r="E18" s="1850" t="s">
        <v>2326</v>
      </c>
      <c r="F18" s="1850" t="s">
        <v>2327</v>
      </c>
      <c r="G18" s="1850" t="s">
        <v>28</v>
      </c>
      <c r="H18" s="1850" t="s">
        <v>28</v>
      </c>
      <c r="I18" s="1850" t="s">
        <v>813</v>
      </c>
    </row>
    <row customHeight="1" ht="11.25">
      <c r="A19" s="1850" t="s">
        <v>2258</v>
      </c>
      <c r="B19" s="1850" t="s">
        <v>16</v>
      </c>
      <c r="C19" s="1850" t="s">
        <v>2328</v>
      </c>
      <c r="D19" s="1850" t="s">
        <v>2329</v>
      </c>
      <c r="E19" s="1850" t="s">
        <v>2330</v>
      </c>
      <c r="F19" s="1850" t="s">
        <v>2274</v>
      </c>
      <c r="G19" s="1850" t="s">
        <v>28</v>
      </c>
      <c r="H19" s="1850" t="s">
        <v>28</v>
      </c>
      <c r="I19" s="1850" t="s">
        <v>813</v>
      </c>
    </row>
    <row customHeight="1" ht="11.25">
      <c r="A20" s="1850" t="s">
        <v>2258</v>
      </c>
      <c r="B20" s="1850" t="s">
        <v>16</v>
      </c>
      <c r="C20" s="1850" t="s">
        <v>2331</v>
      </c>
      <c r="D20" s="1850" t="s">
        <v>2332</v>
      </c>
      <c r="E20" s="1850" t="s">
        <v>2333</v>
      </c>
      <c r="F20" s="1850" t="s">
        <v>2334</v>
      </c>
      <c r="G20" s="1850" t="s">
        <v>28</v>
      </c>
      <c r="H20" s="1850" t="s">
        <v>28</v>
      </c>
      <c r="I20" s="1850" t="s">
        <v>813</v>
      </c>
    </row>
    <row customHeight="1" ht="11.25">
      <c r="A21" s="1850" t="s">
        <v>2258</v>
      </c>
      <c r="B21" s="1850" t="s">
        <v>16</v>
      </c>
      <c r="C21" s="1850" t="s">
        <v>2335</v>
      </c>
      <c r="D21" s="1850" t="s">
        <v>2336</v>
      </c>
      <c r="E21" s="1850" t="s">
        <v>2337</v>
      </c>
      <c r="F21" s="1850" t="s">
        <v>2338</v>
      </c>
      <c r="G21" s="1850" t="s">
        <v>28</v>
      </c>
      <c r="H21" s="1850" t="s">
        <v>28</v>
      </c>
      <c r="I21" s="1850" t="s">
        <v>813</v>
      </c>
    </row>
    <row customHeight="1" ht="11.25">
      <c r="A22" s="1850" t="s">
        <v>2258</v>
      </c>
      <c r="B22" s="1850" t="s">
        <v>16</v>
      </c>
      <c r="C22" s="1850" t="s">
        <v>2339</v>
      </c>
      <c r="D22" s="1850" t="s">
        <v>2340</v>
      </c>
      <c r="E22" s="1850" t="s">
        <v>2341</v>
      </c>
      <c r="F22" s="1850" t="s">
        <v>2342</v>
      </c>
      <c r="G22" s="1850" t="s">
        <v>28</v>
      </c>
      <c r="H22" s="1850" t="s">
        <v>28</v>
      </c>
      <c r="I22" s="1850" t="s">
        <v>813</v>
      </c>
    </row>
    <row customHeight="1" ht="11.25">
      <c r="A23" s="1850" t="s">
        <v>2258</v>
      </c>
      <c r="B23" s="1850" t="s">
        <v>16</v>
      </c>
      <c r="C23" s="1850" t="s">
        <v>2343</v>
      </c>
      <c r="D23" s="1850" t="s">
        <v>2344</v>
      </c>
      <c r="E23" s="1850" t="s">
        <v>2345</v>
      </c>
      <c r="F23" s="1850" t="s">
        <v>2346</v>
      </c>
      <c r="G23" s="1850" t="s">
        <v>28</v>
      </c>
      <c r="H23" s="1850" t="s">
        <v>28</v>
      </c>
      <c r="I23" s="1850" t="s">
        <v>813</v>
      </c>
    </row>
    <row customHeight="1" ht="11.25">
      <c r="A24" s="1850" t="s">
        <v>2258</v>
      </c>
      <c r="B24" s="1850" t="s">
        <v>16</v>
      </c>
      <c r="C24" s="1850" t="s">
        <v>2347</v>
      </c>
      <c r="D24" s="1850" t="s">
        <v>2348</v>
      </c>
      <c r="E24" s="1850" t="s">
        <v>2349</v>
      </c>
      <c r="F24" s="1850" t="s">
        <v>2350</v>
      </c>
      <c r="G24" s="1850" t="s">
        <v>2351</v>
      </c>
      <c r="H24" s="1850" t="s">
        <v>28</v>
      </c>
      <c r="I24" s="1850" t="s">
        <v>813</v>
      </c>
    </row>
    <row customHeight="1" ht="11.25">
      <c r="A25" s="1850" t="s">
        <v>2258</v>
      </c>
      <c r="B25" s="1850" t="s">
        <v>16</v>
      </c>
      <c r="C25" s="1850" t="s">
        <v>2352</v>
      </c>
      <c r="D25" s="1850" t="s">
        <v>2353</v>
      </c>
      <c r="E25" s="1850" t="s">
        <v>2354</v>
      </c>
      <c r="F25" s="1850" t="s">
        <v>2355</v>
      </c>
      <c r="G25" s="1850" t="s">
        <v>28</v>
      </c>
      <c r="H25" s="1850" t="s">
        <v>28</v>
      </c>
      <c r="I25" s="1850" t="s">
        <v>813</v>
      </c>
    </row>
    <row customHeight="1" ht="11.25">
      <c r="A26" s="1850" t="s">
        <v>2258</v>
      </c>
      <c r="B26" s="1850" t="s">
        <v>16</v>
      </c>
      <c r="C26" s="1850" t="s">
        <v>2356</v>
      </c>
      <c r="D26" s="1850" t="s">
        <v>2357</v>
      </c>
      <c r="E26" s="1850" t="s">
        <v>2358</v>
      </c>
      <c r="F26" s="1850" t="s">
        <v>2291</v>
      </c>
      <c r="G26" s="1850" t="s">
        <v>2359</v>
      </c>
      <c r="H26" s="1850" t="s">
        <v>28</v>
      </c>
      <c r="I26" s="1850" t="s">
        <v>813</v>
      </c>
    </row>
    <row customHeight="1" ht="11.25">
      <c r="A27" s="1850" t="s">
        <v>2258</v>
      </c>
      <c r="B27" s="1850" t="s">
        <v>16</v>
      </c>
      <c r="C27" s="1850" t="s">
        <v>2360</v>
      </c>
      <c r="D27" s="1850" t="s">
        <v>2361</v>
      </c>
      <c r="E27" s="1850" t="s">
        <v>2362</v>
      </c>
      <c r="F27" s="1850" t="s">
        <v>2350</v>
      </c>
      <c r="G27" s="1850" t="s">
        <v>2363</v>
      </c>
      <c r="H27" s="1850" t="s">
        <v>28</v>
      </c>
      <c r="I27" s="1850" t="s">
        <v>813</v>
      </c>
    </row>
    <row customHeight="1" ht="11.25">
      <c r="A28" s="1850" t="s">
        <v>2258</v>
      </c>
      <c r="B28" s="1850" t="s">
        <v>16</v>
      </c>
      <c r="C28" s="1850" t="s">
        <v>2364</v>
      </c>
      <c r="D28" s="1850" t="s">
        <v>2365</v>
      </c>
      <c r="E28" s="1850" t="s">
        <v>2366</v>
      </c>
      <c r="F28" s="1850" t="s">
        <v>2350</v>
      </c>
      <c r="G28" s="1850" t="s">
        <v>28</v>
      </c>
      <c r="H28" s="1850" t="s">
        <v>28</v>
      </c>
      <c r="I28" s="1850" t="s">
        <v>813</v>
      </c>
    </row>
    <row customHeight="1" ht="11.25">
      <c r="A29" s="1850" t="s">
        <v>2258</v>
      </c>
      <c r="B29" s="1850" t="s">
        <v>16</v>
      </c>
      <c r="C29" s="1850" t="s">
        <v>2367</v>
      </c>
      <c r="D29" s="1850" t="s">
        <v>2368</v>
      </c>
      <c r="E29" s="1850" t="s">
        <v>2369</v>
      </c>
      <c r="F29" s="1850" t="s">
        <v>2370</v>
      </c>
      <c r="G29" s="1850" t="s">
        <v>2371</v>
      </c>
      <c r="H29" s="1850" t="s">
        <v>28</v>
      </c>
      <c r="I29" s="1850" t="s">
        <v>813</v>
      </c>
    </row>
    <row customHeight="1" ht="11.25">
      <c r="A30" s="1850" t="s">
        <v>2258</v>
      </c>
      <c r="B30" s="1850" t="s">
        <v>16</v>
      </c>
      <c r="C30" s="1850" t="s">
        <v>2372</v>
      </c>
      <c r="D30" s="1850" t="s">
        <v>2373</v>
      </c>
      <c r="E30" s="1850" t="s">
        <v>2374</v>
      </c>
      <c r="F30" s="1850" t="s">
        <v>2375</v>
      </c>
      <c r="G30" s="1850" t="s">
        <v>2376</v>
      </c>
      <c r="H30" s="1850" t="s">
        <v>28</v>
      </c>
      <c r="I30" s="1850" t="s">
        <v>813</v>
      </c>
    </row>
    <row customHeight="1" ht="11.25">
      <c r="A31" s="1850" t="s">
        <v>2258</v>
      </c>
      <c r="B31" s="1850" t="s">
        <v>16</v>
      </c>
      <c r="C31" s="1850" t="s">
        <v>2377</v>
      </c>
      <c r="D31" s="1850" t="s">
        <v>2378</v>
      </c>
      <c r="E31" s="1850" t="s">
        <v>2379</v>
      </c>
      <c r="F31" s="1850" t="s">
        <v>2350</v>
      </c>
      <c r="G31" s="1850" t="s">
        <v>28</v>
      </c>
      <c r="H31" s="1850" t="s">
        <v>28</v>
      </c>
      <c r="I31" s="1850" t="s">
        <v>813</v>
      </c>
    </row>
    <row customHeight="1" ht="11.25">
      <c r="A32" s="1850" t="s">
        <v>2258</v>
      </c>
      <c r="B32" s="1850" t="s">
        <v>16</v>
      </c>
      <c r="C32" s="1850" t="s">
        <v>2380</v>
      </c>
      <c r="D32" s="1850" t="s">
        <v>2381</v>
      </c>
      <c r="E32" s="1850" t="s">
        <v>2382</v>
      </c>
      <c r="F32" s="1850" t="s">
        <v>2383</v>
      </c>
      <c r="G32" s="1850" t="s">
        <v>28</v>
      </c>
      <c r="H32" s="1850" t="s">
        <v>28</v>
      </c>
      <c r="I32" s="1850" t="s">
        <v>813</v>
      </c>
    </row>
    <row customHeight="1" ht="11.25">
      <c r="A33" s="1850" t="s">
        <v>2258</v>
      </c>
      <c r="B33" s="1850" t="s">
        <v>16</v>
      </c>
      <c r="C33" s="1850" t="s">
        <v>2384</v>
      </c>
      <c r="D33" s="1850" t="s">
        <v>2385</v>
      </c>
      <c r="E33" s="1850" t="s">
        <v>2386</v>
      </c>
      <c r="F33" s="1850" t="s">
        <v>2387</v>
      </c>
      <c r="G33" s="1850" t="s">
        <v>28</v>
      </c>
      <c r="H33" s="1850" t="s">
        <v>28</v>
      </c>
      <c r="I33" s="1850" t="s">
        <v>813</v>
      </c>
    </row>
    <row customHeight="1" ht="11.25">
      <c r="A34" s="1850" t="s">
        <v>2258</v>
      </c>
      <c r="B34" s="1850" t="s">
        <v>16</v>
      </c>
      <c r="C34" s="1850" t="s">
        <v>2388</v>
      </c>
      <c r="D34" s="1850" t="s">
        <v>2389</v>
      </c>
      <c r="E34" s="1850" t="s">
        <v>2390</v>
      </c>
      <c r="F34" s="1850" t="s">
        <v>2391</v>
      </c>
      <c r="G34" s="1850" t="s">
        <v>28</v>
      </c>
      <c r="H34" s="1850" t="s">
        <v>28</v>
      </c>
      <c r="I34" s="1850" t="s">
        <v>813</v>
      </c>
    </row>
    <row customHeight="1" ht="11.25">
      <c r="A35" s="1850" t="s">
        <v>2258</v>
      </c>
      <c r="B35" s="1850" t="s">
        <v>16</v>
      </c>
      <c r="C35" s="1850" t="s">
        <v>2392</v>
      </c>
      <c r="D35" s="1850" t="s">
        <v>2393</v>
      </c>
      <c r="E35" s="1850" t="s">
        <v>2394</v>
      </c>
      <c r="F35" s="1850" t="s">
        <v>2395</v>
      </c>
      <c r="G35" s="1850" t="s">
        <v>2396</v>
      </c>
      <c r="H35" s="1850" t="s">
        <v>28</v>
      </c>
      <c r="I35" s="1850" t="s">
        <v>813</v>
      </c>
    </row>
    <row customHeight="1" ht="11.25">
      <c r="A36" s="1850" t="s">
        <v>2258</v>
      </c>
      <c r="B36" s="1850" t="s">
        <v>16</v>
      </c>
      <c r="C36" s="1850" t="s">
        <v>2397</v>
      </c>
      <c r="D36" s="1850" t="s">
        <v>2398</v>
      </c>
      <c r="E36" s="1850" t="s">
        <v>2399</v>
      </c>
      <c r="F36" s="1850" t="s">
        <v>2295</v>
      </c>
      <c r="G36" s="1850" t="s">
        <v>2400</v>
      </c>
      <c r="H36" s="1850" t="s">
        <v>28</v>
      </c>
      <c r="I36" s="1850" t="s">
        <v>813</v>
      </c>
    </row>
    <row customHeight="1" ht="11.25">
      <c r="A37" s="1850" t="s">
        <v>2258</v>
      </c>
      <c r="B37" s="1850" t="s">
        <v>16</v>
      </c>
      <c r="C37" s="1850" t="s">
        <v>2401</v>
      </c>
      <c r="D37" s="1850" t="s">
        <v>2402</v>
      </c>
      <c r="E37" s="1850" t="s">
        <v>2403</v>
      </c>
      <c r="F37" s="1850" t="s">
        <v>2350</v>
      </c>
      <c r="G37" s="1850" t="s">
        <v>28</v>
      </c>
      <c r="H37" s="1850" t="s">
        <v>28</v>
      </c>
      <c r="I37" s="1850" t="s">
        <v>813</v>
      </c>
    </row>
    <row customHeight="1" ht="11.25">
      <c r="A38" s="1850" t="s">
        <v>2258</v>
      </c>
      <c r="B38" s="1850" t="s">
        <v>16</v>
      </c>
      <c r="C38" s="1850" t="s">
        <v>2404</v>
      </c>
      <c r="D38" s="1850" t="s">
        <v>2405</v>
      </c>
      <c r="E38" s="1850" t="s">
        <v>2406</v>
      </c>
      <c r="F38" s="1850" t="s">
        <v>2350</v>
      </c>
      <c r="G38" s="1850" t="s">
        <v>2282</v>
      </c>
      <c r="H38" s="1850" t="s">
        <v>28</v>
      </c>
      <c r="I38" s="1850" t="s">
        <v>813</v>
      </c>
    </row>
    <row customHeight="1" ht="11.25">
      <c r="A39" s="1850" t="s">
        <v>2258</v>
      </c>
      <c r="B39" s="1850" t="s">
        <v>16</v>
      </c>
      <c r="C39" s="1850" t="s">
        <v>2407</v>
      </c>
      <c r="D39" s="1850" t="s">
        <v>2408</v>
      </c>
      <c r="E39" s="1850" t="s">
        <v>2409</v>
      </c>
      <c r="F39" s="1850" t="s">
        <v>2318</v>
      </c>
      <c r="G39" s="1850" t="s">
        <v>28</v>
      </c>
      <c r="H39" s="1850" t="s">
        <v>28</v>
      </c>
      <c r="I39" s="1850" t="s">
        <v>813</v>
      </c>
    </row>
    <row customHeight="1" ht="11.25">
      <c r="A40" s="1850" t="s">
        <v>2258</v>
      </c>
      <c r="B40" s="1850" t="s">
        <v>16</v>
      </c>
      <c r="C40" s="1850" t="s">
        <v>2410</v>
      </c>
      <c r="D40" s="1850" t="s">
        <v>2411</v>
      </c>
      <c r="E40" s="1850" t="s">
        <v>2412</v>
      </c>
      <c r="F40" s="1850" t="s">
        <v>2274</v>
      </c>
      <c r="G40" s="1850" t="s">
        <v>28</v>
      </c>
      <c r="H40" s="1850" t="s">
        <v>28</v>
      </c>
      <c r="I40" s="1850" t="s">
        <v>813</v>
      </c>
    </row>
    <row customHeight="1" ht="11.25">
      <c r="A41" s="1850" t="s">
        <v>2258</v>
      </c>
      <c r="B41" s="1850" t="s">
        <v>16</v>
      </c>
      <c r="C41" s="1850" t="s">
        <v>2413</v>
      </c>
      <c r="D41" s="1850" t="s">
        <v>2414</v>
      </c>
      <c r="E41" s="1850" t="s">
        <v>2415</v>
      </c>
      <c r="F41" s="1850" t="s">
        <v>2295</v>
      </c>
      <c r="G41" s="1850" t="s">
        <v>28</v>
      </c>
      <c r="H41" s="1850" t="s">
        <v>2416</v>
      </c>
      <c r="I41" s="1850" t="s">
        <v>813</v>
      </c>
    </row>
    <row customHeight="1" ht="11.25">
      <c r="A42" s="1850" t="s">
        <v>2258</v>
      </c>
      <c r="B42" s="1850" t="s">
        <v>16</v>
      </c>
      <c r="C42" s="1850" t="s">
        <v>2417</v>
      </c>
      <c r="D42" s="1850" t="s">
        <v>2418</v>
      </c>
      <c r="E42" s="1850" t="s">
        <v>2419</v>
      </c>
      <c r="F42" s="1850" t="s">
        <v>2420</v>
      </c>
      <c r="G42" s="1850" t="s">
        <v>28</v>
      </c>
      <c r="H42" s="1850" t="s">
        <v>28</v>
      </c>
      <c r="I42" s="1850" t="s">
        <v>813</v>
      </c>
    </row>
    <row customHeight="1" ht="11.25">
      <c r="A43" s="1850" t="s">
        <v>2258</v>
      </c>
      <c r="B43" s="1850" t="s">
        <v>16</v>
      </c>
      <c r="C43" s="1850" t="s">
        <v>2421</v>
      </c>
      <c r="D43" s="1850" t="s">
        <v>2422</v>
      </c>
      <c r="E43" s="1850" t="s">
        <v>2423</v>
      </c>
      <c r="F43" s="1850" t="s">
        <v>581</v>
      </c>
      <c r="G43" s="1850" t="s">
        <v>2424</v>
      </c>
      <c r="H43" s="1850" t="s">
        <v>28</v>
      </c>
      <c r="I43" s="1850" t="s">
        <v>813</v>
      </c>
    </row>
    <row customHeight="1" ht="11.25">
      <c r="A44" s="1850" t="s">
        <v>2258</v>
      </c>
      <c r="B44" s="1850" t="s">
        <v>16</v>
      </c>
      <c r="C44" s="1850" t="s">
        <v>2425</v>
      </c>
      <c r="D44" s="1850" t="s">
        <v>2426</v>
      </c>
      <c r="E44" s="1850" t="s">
        <v>2427</v>
      </c>
      <c r="F44" s="1850" t="s">
        <v>581</v>
      </c>
      <c r="G44" s="1850" t="s">
        <v>2428</v>
      </c>
      <c r="H44" s="1850" t="s">
        <v>28</v>
      </c>
      <c r="I44" s="1850" t="s">
        <v>813</v>
      </c>
    </row>
    <row customHeight="1" ht="11.25">
      <c r="A45" s="1850" t="s">
        <v>2258</v>
      </c>
      <c r="B45" s="1850" t="s">
        <v>16</v>
      </c>
      <c r="C45" s="1850" t="s">
        <v>2429</v>
      </c>
      <c r="D45" s="1850" t="s">
        <v>2430</v>
      </c>
      <c r="E45" s="1850" t="s">
        <v>2431</v>
      </c>
      <c r="F45" s="1850" t="s">
        <v>2432</v>
      </c>
      <c r="G45" s="1850" t="s">
        <v>2433</v>
      </c>
      <c r="H45" s="1850" t="s">
        <v>28</v>
      </c>
      <c r="I45" s="1850" t="s">
        <v>813</v>
      </c>
    </row>
    <row customHeight="1" ht="11.25">
      <c r="A46" s="1850" t="s">
        <v>2258</v>
      </c>
      <c r="B46" s="1850" t="s">
        <v>16</v>
      </c>
      <c r="C46" s="1850" t="s">
        <v>2434</v>
      </c>
      <c r="D46" s="1850" t="s">
        <v>2435</v>
      </c>
      <c r="E46" s="1850" t="s">
        <v>2436</v>
      </c>
      <c r="F46" s="1850" t="s">
        <v>2437</v>
      </c>
      <c r="G46" s="1850" t="s">
        <v>28</v>
      </c>
      <c r="H46" s="1850" t="s">
        <v>28</v>
      </c>
      <c r="I46" s="1850" t="s">
        <v>813</v>
      </c>
    </row>
    <row customHeight="1" ht="11.25">
      <c r="A47" s="1850" t="s">
        <v>2258</v>
      </c>
      <c r="B47" s="1850" t="s">
        <v>16</v>
      </c>
      <c r="C47" s="1850" t="s">
        <v>2438</v>
      </c>
      <c r="D47" s="1850" t="s">
        <v>2439</v>
      </c>
      <c r="E47" s="1850" t="s">
        <v>2440</v>
      </c>
      <c r="F47" s="1850" t="s">
        <v>2432</v>
      </c>
      <c r="G47" s="1850" t="s">
        <v>2441</v>
      </c>
      <c r="H47" s="1850" t="s">
        <v>28</v>
      </c>
      <c r="I47" s="1850" t="s">
        <v>813</v>
      </c>
    </row>
    <row customHeight="1" ht="11.25">
      <c r="A48" s="1850" t="s">
        <v>2258</v>
      </c>
      <c r="B48" s="1850" t="s">
        <v>16</v>
      </c>
      <c r="C48" s="1850" t="s">
        <v>2442</v>
      </c>
      <c r="D48" s="1850" t="s">
        <v>2443</v>
      </c>
      <c r="E48" s="1850" t="s">
        <v>2444</v>
      </c>
      <c r="F48" s="1850" t="s">
        <v>2334</v>
      </c>
      <c r="G48" s="1850" t="s">
        <v>28</v>
      </c>
      <c r="H48" s="1850" t="s">
        <v>2445</v>
      </c>
      <c r="I48" s="1850" t="s">
        <v>813</v>
      </c>
    </row>
    <row customHeight="1" ht="11.25">
      <c r="A49" s="1850" t="s">
        <v>2258</v>
      </c>
      <c r="B49" s="1850" t="s">
        <v>16</v>
      </c>
      <c r="C49" s="1850" t="s">
        <v>2446</v>
      </c>
      <c r="D49" s="1850" t="s">
        <v>2447</v>
      </c>
      <c r="E49" s="1850" t="s">
        <v>2448</v>
      </c>
      <c r="F49" s="1850" t="s">
        <v>2286</v>
      </c>
      <c r="G49" s="1850" t="s">
        <v>28</v>
      </c>
      <c r="H49" s="1850" t="s">
        <v>28</v>
      </c>
      <c r="I49" s="1850" t="s">
        <v>813</v>
      </c>
    </row>
    <row customHeight="1" ht="11.25">
      <c r="A50" s="1850" t="s">
        <v>2258</v>
      </c>
      <c r="B50" s="1850" t="s">
        <v>16</v>
      </c>
      <c r="C50" s="1850" t="s">
        <v>2449</v>
      </c>
      <c r="D50" s="1850" t="s">
        <v>2450</v>
      </c>
      <c r="E50" s="1850" t="s">
        <v>2451</v>
      </c>
      <c r="F50" s="1850" t="s">
        <v>2286</v>
      </c>
      <c r="G50" s="1850" t="s">
        <v>28</v>
      </c>
      <c r="H50" s="1850" t="s">
        <v>28</v>
      </c>
      <c r="I50" s="1850" t="s">
        <v>813</v>
      </c>
    </row>
    <row customHeight="1" ht="11.25">
      <c r="A51" s="1850" t="s">
        <v>2258</v>
      </c>
      <c r="B51" s="1850" t="s">
        <v>16</v>
      </c>
      <c r="C51" s="1850" t="s">
        <v>2452</v>
      </c>
      <c r="D51" s="1850" t="s">
        <v>2453</v>
      </c>
      <c r="E51" s="1850" t="s">
        <v>2454</v>
      </c>
      <c r="F51" s="1850" t="s">
        <v>2322</v>
      </c>
      <c r="G51" s="1850" t="s">
        <v>28</v>
      </c>
      <c r="H51" s="1850" t="s">
        <v>28</v>
      </c>
      <c r="I51" s="1850" t="s">
        <v>813</v>
      </c>
    </row>
    <row customHeight="1" ht="11.25">
      <c r="A52" s="1850" t="s">
        <v>2258</v>
      </c>
      <c r="B52" s="1850" t="s">
        <v>16</v>
      </c>
      <c r="C52" s="1850" t="s">
        <v>2455</v>
      </c>
      <c r="D52" s="1850" t="s">
        <v>2456</v>
      </c>
      <c r="E52" s="1850" t="s">
        <v>2457</v>
      </c>
      <c r="F52" s="1850" t="s">
        <v>2334</v>
      </c>
      <c r="G52" s="1850" t="s">
        <v>28</v>
      </c>
      <c r="H52" s="1850" t="s">
        <v>2458</v>
      </c>
      <c r="I52" s="1850" t="s">
        <v>813</v>
      </c>
    </row>
    <row customHeight="1" ht="11.25">
      <c r="A53" s="1850" t="s">
        <v>2258</v>
      </c>
      <c r="B53" s="1850" t="s">
        <v>16</v>
      </c>
      <c r="C53" s="1850" t="s">
        <v>2459</v>
      </c>
      <c r="D53" s="1850" t="s">
        <v>2460</v>
      </c>
      <c r="E53" s="1850" t="s">
        <v>2461</v>
      </c>
      <c r="F53" s="1850" t="s">
        <v>2462</v>
      </c>
      <c r="G53" s="1850" t="s">
        <v>2463</v>
      </c>
      <c r="H53" s="1850" t="s">
        <v>28</v>
      </c>
      <c r="I53" s="1850" t="s">
        <v>813</v>
      </c>
    </row>
    <row customHeight="1" ht="11.25">
      <c r="A54" s="1850" t="s">
        <v>2258</v>
      </c>
      <c r="B54" s="1850" t="s">
        <v>16</v>
      </c>
      <c r="C54" s="1850" t="s">
        <v>2464</v>
      </c>
      <c r="D54" s="1850" t="s">
        <v>2465</v>
      </c>
      <c r="E54" s="1850" t="s">
        <v>2466</v>
      </c>
      <c r="F54" s="1850" t="s">
        <v>2462</v>
      </c>
      <c r="G54" s="1850" t="s">
        <v>2467</v>
      </c>
      <c r="H54" s="1850" t="s">
        <v>28</v>
      </c>
      <c r="I54" s="1850" t="s">
        <v>813</v>
      </c>
    </row>
    <row customHeight="1" ht="11.25">
      <c r="A55" s="1850" t="s">
        <v>2258</v>
      </c>
      <c r="B55" s="1850" t="s">
        <v>16</v>
      </c>
      <c r="C55" s="1850" t="s">
        <v>2468</v>
      </c>
      <c r="D55" s="1850" t="s">
        <v>2469</v>
      </c>
      <c r="E55" s="1850" t="s">
        <v>2470</v>
      </c>
      <c r="F55" s="1850" t="s">
        <v>2350</v>
      </c>
      <c r="G55" s="1850" t="s">
        <v>28</v>
      </c>
      <c r="H55" s="1850" t="s">
        <v>28</v>
      </c>
      <c r="I55" s="1850" t="s">
        <v>813</v>
      </c>
    </row>
    <row customHeight="1" ht="11.25">
      <c r="A56" s="1850" t="s">
        <v>2258</v>
      </c>
      <c r="B56" s="1850" t="s">
        <v>16</v>
      </c>
      <c r="C56" s="1850" t="s">
        <v>2471</v>
      </c>
      <c r="D56" s="1850" t="s">
        <v>2472</v>
      </c>
      <c r="E56" s="1850" t="s">
        <v>2473</v>
      </c>
      <c r="F56" s="1850" t="s">
        <v>2334</v>
      </c>
      <c r="G56" s="1850" t="s">
        <v>28</v>
      </c>
      <c r="H56" s="1850" t="s">
        <v>2474</v>
      </c>
      <c r="I56" s="1850" t="s">
        <v>813</v>
      </c>
    </row>
    <row customHeight="1" ht="11.25">
      <c r="A57" s="1850" t="s">
        <v>2258</v>
      </c>
      <c r="B57" s="1850" t="s">
        <v>16</v>
      </c>
      <c r="C57" s="1850" t="s">
        <v>2475</v>
      </c>
      <c r="D57" s="1850" t="s">
        <v>2476</v>
      </c>
      <c r="E57" s="1850" t="s">
        <v>2477</v>
      </c>
      <c r="F57" s="1850" t="s">
        <v>2334</v>
      </c>
      <c r="G57" s="1850" t="s">
        <v>2478</v>
      </c>
      <c r="H57" s="1850" t="s">
        <v>2474</v>
      </c>
      <c r="I57" s="1850" t="s">
        <v>813</v>
      </c>
    </row>
    <row customHeight="1" ht="11.25">
      <c r="A58" s="1850" t="s">
        <v>2258</v>
      </c>
      <c r="B58" s="1850" t="s">
        <v>16</v>
      </c>
      <c r="C58" s="1850" t="s">
        <v>2479</v>
      </c>
      <c r="D58" s="1850" t="s">
        <v>2480</v>
      </c>
      <c r="E58" s="1850" t="s">
        <v>2481</v>
      </c>
      <c r="F58" s="1850" t="s">
        <v>2334</v>
      </c>
      <c r="G58" s="1850" t="s">
        <v>28</v>
      </c>
      <c r="H58" s="1850" t="s">
        <v>28</v>
      </c>
      <c r="I58" s="1850" t="s">
        <v>813</v>
      </c>
    </row>
    <row customHeight="1" ht="11.25">
      <c r="A59" s="1850" t="s">
        <v>2258</v>
      </c>
      <c r="B59" s="1850" t="s">
        <v>16</v>
      </c>
      <c r="C59" s="1850" t="s">
        <v>2482</v>
      </c>
      <c r="D59" s="1850" t="s">
        <v>2483</v>
      </c>
      <c r="E59" s="1850" t="s">
        <v>2484</v>
      </c>
      <c r="F59" s="1850" t="s">
        <v>2322</v>
      </c>
      <c r="G59" s="1850" t="s">
        <v>2485</v>
      </c>
      <c r="H59" s="1850" t="s">
        <v>28</v>
      </c>
      <c r="I59" s="1850" t="s">
        <v>813</v>
      </c>
    </row>
    <row customHeight="1" ht="11.25">
      <c r="A60" s="1850" t="s">
        <v>2258</v>
      </c>
      <c r="B60" s="1850" t="s">
        <v>16</v>
      </c>
      <c r="C60" s="1850" t="s">
        <v>2486</v>
      </c>
      <c r="D60" s="1850" t="s">
        <v>2487</v>
      </c>
      <c r="E60" s="1850" t="s">
        <v>2488</v>
      </c>
      <c r="F60" s="1850" t="s">
        <v>2334</v>
      </c>
      <c r="G60" s="1850" t="s">
        <v>2489</v>
      </c>
      <c r="H60" s="1850" t="s">
        <v>2490</v>
      </c>
      <c r="I60" s="1850" t="s">
        <v>813</v>
      </c>
    </row>
    <row customHeight="1" ht="11.25">
      <c r="A61" s="1850" t="s">
        <v>2258</v>
      </c>
      <c r="B61" s="1850" t="s">
        <v>16</v>
      </c>
      <c r="C61" s="1850" t="s">
        <v>2491</v>
      </c>
      <c r="D61" s="1850" t="s">
        <v>2492</v>
      </c>
      <c r="E61" s="1850" t="s">
        <v>2493</v>
      </c>
      <c r="F61" s="1850" t="s">
        <v>2266</v>
      </c>
      <c r="G61" s="1850" t="s">
        <v>28</v>
      </c>
      <c r="H61" s="1850" t="s">
        <v>28</v>
      </c>
      <c r="I61" s="1850" t="s">
        <v>813</v>
      </c>
    </row>
    <row customHeight="1" ht="11.25">
      <c r="A62" s="1850" t="s">
        <v>2258</v>
      </c>
      <c r="B62" s="1850" t="s">
        <v>16</v>
      </c>
      <c r="C62" s="1850" t="s">
        <v>2494</v>
      </c>
      <c r="D62" s="1850" t="s">
        <v>2495</v>
      </c>
      <c r="E62" s="1850" t="s">
        <v>2496</v>
      </c>
      <c r="F62" s="1850" t="s">
        <v>2497</v>
      </c>
      <c r="G62" s="1850" t="s">
        <v>28</v>
      </c>
      <c r="H62" s="1850" t="s">
        <v>28</v>
      </c>
      <c r="I62" s="1850" t="s">
        <v>813</v>
      </c>
    </row>
    <row customHeight="1" ht="11.25">
      <c r="A63" s="1850" t="s">
        <v>2258</v>
      </c>
      <c r="B63" s="1850" t="s">
        <v>16</v>
      </c>
      <c r="C63" s="1850" t="s">
        <v>2498</v>
      </c>
      <c r="D63" s="1850" t="s">
        <v>2499</v>
      </c>
      <c r="E63" s="1850" t="s">
        <v>2500</v>
      </c>
      <c r="F63" s="1850" t="s">
        <v>2274</v>
      </c>
      <c r="G63" s="1850" t="s">
        <v>2501</v>
      </c>
      <c r="H63" s="1850" t="s">
        <v>28</v>
      </c>
      <c r="I63" s="1850" t="s">
        <v>813</v>
      </c>
    </row>
    <row customHeight="1" ht="11.25">
      <c r="A64" s="1850" t="s">
        <v>2258</v>
      </c>
      <c r="B64" s="1850" t="s">
        <v>16</v>
      </c>
      <c r="C64" s="1850" t="s">
        <v>2502</v>
      </c>
      <c r="D64" s="1850" t="s">
        <v>2503</v>
      </c>
      <c r="E64" s="1850" t="s">
        <v>2504</v>
      </c>
      <c r="F64" s="1850" t="s">
        <v>2505</v>
      </c>
      <c r="G64" s="1850" t="s">
        <v>28</v>
      </c>
      <c r="H64" s="1850" t="s">
        <v>28</v>
      </c>
      <c r="I64" s="1850" t="s">
        <v>813</v>
      </c>
    </row>
    <row customHeight="1" ht="11.25">
      <c r="A65" s="1850" t="s">
        <v>2258</v>
      </c>
      <c r="B65" s="1850" t="s">
        <v>16</v>
      </c>
      <c r="C65" s="1850" t="s">
        <v>2506</v>
      </c>
      <c r="D65" s="1850" t="s">
        <v>2507</v>
      </c>
      <c r="E65" s="1850" t="s">
        <v>2508</v>
      </c>
      <c r="F65" s="1850" t="s">
        <v>2432</v>
      </c>
      <c r="G65" s="1850" t="s">
        <v>28</v>
      </c>
      <c r="H65" s="1850" t="s">
        <v>28</v>
      </c>
      <c r="I65" s="1850" t="s">
        <v>813</v>
      </c>
    </row>
    <row customHeight="1" ht="11.25">
      <c r="A66" s="1850" t="s">
        <v>2258</v>
      </c>
      <c r="B66" s="1850" t="s">
        <v>16</v>
      </c>
      <c r="C66" s="1850" t="s">
        <v>2509</v>
      </c>
      <c r="D66" s="1850" t="s">
        <v>2510</v>
      </c>
      <c r="E66" s="1850" t="s">
        <v>2511</v>
      </c>
      <c r="F66" s="1850" t="s">
        <v>2512</v>
      </c>
      <c r="G66" s="1850" t="s">
        <v>28</v>
      </c>
      <c r="H66" s="1850" t="s">
        <v>28</v>
      </c>
      <c r="I66" s="1850" t="s">
        <v>813</v>
      </c>
    </row>
    <row customHeight="1" ht="11.25">
      <c r="A67" s="1850" t="s">
        <v>2258</v>
      </c>
      <c r="B67" s="1850" t="s">
        <v>16</v>
      </c>
      <c r="C67" s="1850" t="s">
        <v>2513</v>
      </c>
      <c r="D67" s="1850" t="s">
        <v>2514</v>
      </c>
      <c r="E67" s="1850" t="s">
        <v>2515</v>
      </c>
      <c r="F67" s="1850" t="s">
        <v>2432</v>
      </c>
      <c r="G67" s="1850" t="s">
        <v>28</v>
      </c>
      <c r="H67" s="1850" t="s">
        <v>28</v>
      </c>
      <c r="I67" s="1850" t="s">
        <v>813</v>
      </c>
    </row>
    <row customHeight="1" ht="11.25">
      <c r="A68" s="1850" t="s">
        <v>2258</v>
      </c>
      <c r="B68" s="1850" t="s">
        <v>16</v>
      </c>
      <c r="C68" s="1850" t="s">
        <v>2516</v>
      </c>
      <c r="D68" s="1850" t="s">
        <v>2517</v>
      </c>
      <c r="E68" s="1850" t="s">
        <v>2518</v>
      </c>
      <c r="F68" s="1850" t="s">
        <v>2519</v>
      </c>
      <c r="G68" s="1850" t="s">
        <v>28</v>
      </c>
      <c r="H68" s="1850" t="s">
        <v>28</v>
      </c>
      <c r="I68" s="1850" t="s">
        <v>813</v>
      </c>
    </row>
    <row customHeight="1" ht="11.25">
      <c r="A69" s="1850" t="s">
        <v>2258</v>
      </c>
      <c r="B69" s="1850" t="s">
        <v>16</v>
      </c>
      <c r="C69" s="1850" t="s">
        <v>2520</v>
      </c>
      <c r="D69" s="1850" t="s">
        <v>2521</v>
      </c>
      <c r="E69" s="1850" t="s">
        <v>2522</v>
      </c>
      <c r="F69" s="1850" t="s">
        <v>2266</v>
      </c>
      <c r="G69" s="1850" t="s">
        <v>2523</v>
      </c>
      <c r="H69" s="1850" t="s">
        <v>28</v>
      </c>
      <c r="I69" s="1850" t="s">
        <v>813</v>
      </c>
    </row>
    <row customHeight="1" ht="11.25">
      <c r="A70" s="1850" t="s">
        <v>2258</v>
      </c>
      <c r="B70" s="1850" t="s">
        <v>16</v>
      </c>
      <c r="C70" s="1850" t="s">
        <v>2524</v>
      </c>
      <c r="D70" s="1850" t="s">
        <v>2525</v>
      </c>
      <c r="E70" s="1850" t="s">
        <v>2526</v>
      </c>
      <c r="F70" s="1850" t="s">
        <v>2266</v>
      </c>
      <c r="G70" s="1850" t="s">
        <v>28</v>
      </c>
      <c r="H70" s="1850" t="s">
        <v>28</v>
      </c>
      <c r="I70" s="1850" t="s">
        <v>813</v>
      </c>
    </row>
    <row customHeight="1" ht="11.25">
      <c r="A71" s="1850" t="s">
        <v>2258</v>
      </c>
      <c r="B71" s="1850" t="s">
        <v>16</v>
      </c>
      <c r="C71" s="1850" t="s">
        <v>2527</v>
      </c>
      <c r="D71" s="1850" t="s">
        <v>2528</v>
      </c>
      <c r="E71" s="1850" t="s">
        <v>2529</v>
      </c>
      <c r="F71" s="1850" t="s">
        <v>2530</v>
      </c>
      <c r="G71" s="1850" t="s">
        <v>28</v>
      </c>
      <c r="H71" s="1850" t="s">
        <v>28</v>
      </c>
      <c r="I71" s="1850" t="s">
        <v>813</v>
      </c>
    </row>
    <row customHeight="1" ht="11.25">
      <c r="A72" s="1850" t="s">
        <v>2258</v>
      </c>
      <c r="B72" s="1850" t="s">
        <v>16</v>
      </c>
      <c r="C72" s="1850" t="s">
        <v>2531</v>
      </c>
      <c r="D72" s="1850" t="s">
        <v>2532</v>
      </c>
      <c r="E72" s="1850" t="s">
        <v>2533</v>
      </c>
      <c r="F72" s="1850" t="s">
        <v>2266</v>
      </c>
      <c r="G72" s="1850" t="s">
        <v>2534</v>
      </c>
      <c r="H72" s="1850" t="s">
        <v>28</v>
      </c>
      <c r="I72" s="1850" t="s">
        <v>813</v>
      </c>
    </row>
    <row customHeight="1" ht="11.25">
      <c r="A73" s="1850" t="s">
        <v>2258</v>
      </c>
      <c r="B73" s="1850" t="s">
        <v>16</v>
      </c>
      <c r="C73" s="1850" t="s">
        <v>2535</v>
      </c>
      <c r="D73" s="1850" t="s">
        <v>2536</v>
      </c>
      <c r="E73" s="1850" t="s">
        <v>2537</v>
      </c>
      <c r="F73" s="1850" t="s">
        <v>2266</v>
      </c>
      <c r="G73" s="1850" t="s">
        <v>2538</v>
      </c>
      <c r="H73" s="1850" t="s">
        <v>28</v>
      </c>
      <c r="I73" s="1850" t="s">
        <v>813</v>
      </c>
    </row>
    <row customHeight="1" ht="11.25">
      <c r="A74" s="1850" t="s">
        <v>2258</v>
      </c>
      <c r="B74" s="1850" t="s">
        <v>16</v>
      </c>
      <c r="C74" s="1850" t="s">
        <v>2539</v>
      </c>
      <c r="D74" s="1850" t="s">
        <v>2540</v>
      </c>
      <c r="E74" s="1850" t="s">
        <v>2541</v>
      </c>
      <c r="F74" s="1850" t="s">
        <v>2266</v>
      </c>
      <c r="G74" s="1850" t="s">
        <v>2534</v>
      </c>
      <c r="H74" s="1850" t="s">
        <v>28</v>
      </c>
      <c r="I74" s="1850" t="s">
        <v>813</v>
      </c>
    </row>
    <row customHeight="1" ht="11.25">
      <c r="A75" s="1850" t="s">
        <v>2258</v>
      </c>
      <c r="B75" s="1850" t="s">
        <v>16</v>
      </c>
      <c r="C75" s="1850" t="s">
        <v>2542</v>
      </c>
      <c r="D75" s="1850" t="s">
        <v>2543</v>
      </c>
      <c r="E75" s="1850" t="s">
        <v>2544</v>
      </c>
      <c r="F75" s="1850" t="s">
        <v>2334</v>
      </c>
      <c r="G75" s="1850" t="s">
        <v>28</v>
      </c>
      <c r="H75" s="1850" t="s">
        <v>28</v>
      </c>
      <c r="I75" s="1850" t="s">
        <v>813</v>
      </c>
    </row>
    <row customHeight="1" ht="11.25">
      <c r="A76" s="1850" t="s">
        <v>2258</v>
      </c>
      <c r="B76" s="1850" t="s">
        <v>16</v>
      </c>
      <c r="C76" s="1850" t="s">
        <v>2545</v>
      </c>
      <c r="D76" s="1850" t="s">
        <v>2546</v>
      </c>
      <c r="E76" s="1850" t="s">
        <v>2547</v>
      </c>
      <c r="F76" s="1850" t="s">
        <v>2291</v>
      </c>
      <c r="G76" s="1850" t="s">
        <v>2548</v>
      </c>
      <c r="H76" s="1850" t="s">
        <v>28</v>
      </c>
      <c r="I76" s="1850" t="s">
        <v>813</v>
      </c>
    </row>
    <row customHeight="1" ht="11.25">
      <c r="A77" s="1850" t="s">
        <v>2258</v>
      </c>
      <c r="B77" s="1850" t="s">
        <v>16</v>
      </c>
      <c r="C77" s="1850" t="s">
        <v>2549</v>
      </c>
      <c r="D77" s="1850" t="s">
        <v>2550</v>
      </c>
      <c r="E77" s="1850" t="s">
        <v>2551</v>
      </c>
      <c r="F77" s="1850" t="s">
        <v>2274</v>
      </c>
      <c r="G77" s="1850" t="s">
        <v>28</v>
      </c>
      <c r="H77" s="1850" t="s">
        <v>2552</v>
      </c>
      <c r="I77" s="1850" t="s">
        <v>813</v>
      </c>
    </row>
    <row customHeight="1" ht="11.25">
      <c r="A78" s="1850" t="s">
        <v>2258</v>
      </c>
      <c r="B78" s="1850" t="s">
        <v>16</v>
      </c>
      <c r="C78" s="1850" t="s">
        <v>2553</v>
      </c>
      <c r="D78" s="1850" t="s">
        <v>2554</v>
      </c>
      <c r="E78" s="1850" t="s">
        <v>2555</v>
      </c>
      <c r="F78" s="1850" t="s">
        <v>2266</v>
      </c>
      <c r="G78" s="1850" t="s">
        <v>2556</v>
      </c>
      <c r="H78" s="1850" t="s">
        <v>28</v>
      </c>
      <c r="I78" s="1850" t="s">
        <v>813</v>
      </c>
    </row>
    <row customHeight="1" ht="11.25">
      <c r="A79" s="1850" t="s">
        <v>2258</v>
      </c>
      <c r="B79" s="1850" t="s">
        <v>16</v>
      </c>
      <c r="C79" s="1850" t="s">
        <v>2557</v>
      </c>
      <c r="D79" s="1850" t="s">
        <v>2558</v>
      </c>
      <c r="E79" s="1850" t="s">
        <v>2559</v>
      </c>
      <c r="F79" s="1850" t="s">
        <v>2560</v>
      </c>
      <c r="G79" s="1850" t="s">
        <v>28</v>
      </c>
      <c r="H79" s="1850" t="s">
        <v>2561</v>
      </c>
      <c r="I79" s="1850" t="s">
        <v>813</v>
      </c>
    </row>
    <row customHeight="1" ht="11.25">
      <c r="A80" s="1850" t="s">
        <v>2258</v>
      </c>
      <c r="B80" s="1850" t="s">
        <v>16</v>
      </c>
      <c r="C80" s="1850" t="s">
        <v>2562</v>
      </c>
      <c r="D80" s="1850" t="s">
        <v>2563</v>
      </c>
      <c r="E80" s="1850" t="s">
        <v>2564</v>
      </c>
      <c r="F80" s="1850" t="s">
        <v>2512</v>
      </c>
      <c r="G80" s="1850" t="s">
        <v>28</v>
      </c>
      <c r="H80" s="1850" t="s">
        <v>28</v>
      </c>
      <c r="I80" s="1850" t="s">
        <v>813</v>
      </c>
    </row>
    <row customHeight="1" ht="11.25">
      <c r="A81" s="1850" t="s">
        <v>2258</v>
      </c>
      <c r="B81" s="1850" t="s">
        <v>16</v>
      </c>
      <c r="C81" s="1850" t="s">
        <v>2565</v>
      </c>
      <c r="D81" s="1850" t="s">
        <v>2566</v>
      </c>
      <c r="E81" s="1850" t="s">
        <v>2294</v>
      </c>
      <c r="F81" s="1850" t="s">
        <v>2567</v>
      </c>
      <c r="G81" s="1850" t="s">
        <v>28</v>
      </c>
      <c r="H81" s="1850" t="s">
        <v>28</v>
      </c>
      <c r="I81" s="1850" t="s">
        <v>813</v>
      </c>
    </row>
    <row customHeight="1" ht="11.25">
      <c r="A82" s="1850" t="s">
        <v>2258</v>
      </c>
      <c r="B82" s="1850" t="s">
        <v>16</v>
      </c>
      <c r="C82" s="1850" t="s">
        <v>2568</v>
      </c>
      <c r="D82" s="1850" t="s">
        <v>2569</v>
      </c>
      <c r="E82" s="1850" t="s">
        <v>2570</v>
      </c>
      <c r="F82" s="1850" t="s">
        <v>2295</v>
      </c>
      <c r="G82" s="1850" t="s">
        <v>28</v>
      </c>
      <c r="H82" s="1850" t="s">
        <v>28</v>
      </c>
      <c r="I82" s="1850" t="s">
        <v>813</v>
      </c>
    </row>
    <row customHeight="1" ht="11.25">
      <c r="A83" s="1850" t="s">
        <v>2258</v>
      </c>
      <c r="B83" s="1850" t="s">
        <v>16</v>
      </c>
      <c r="C83" s="1850" t="s">
        <v>2571</v>
      </c>
      <c r="D83" s="1850" t="s">
        <v>2572</v>
      </c>
      <c r="E83" s="1850" t="s">
        <v>2573</v>
      </c>
      <c r="F83" s="1850" t="s">
        <v>2266</v>
      </c>
      <c r="G83" s="1850" t="s">
        <v>28</v>
      </c>
      <c r="H83" s="1850" t="s">
        <v>28</v>
      </c>
      <c r="I83" s="1850" t="s">
        <v>813</v>
      </c>
    </row>
    <row customHeight="1" ht="11.25">
      <c r="A84" s="1850" t="s">
        <v>2258</v>
      </c>
      <c r="B84" s="1850" t="s">
        <v>16</v>
      </c>
      <c r="C84" s="1850" t="s">
        <v>2574</v>
      </c>
      <c r="D84" s="1850" t="s">
        <v>2575</v>
      </c>
      <c r="E84" s="1850" t="s">
        <v>2576</v>
      </c>
      <c r="F84" s="1850" t="s">
        <v>2350</v>
      </c>
      <c r="G84" s="1850" t="s">
        <v>2577</v>
      </c>
      <c r="H84" s="1850" t="s">
        <v>28</v>
      </c>
      <c r="I84" s="1850" t="s">
        <v>813</v>
      </c>
    </row>
    <row customHeight="1" ht="11.25">
      <c r="A85" s="1850" t="s">
        <v>2258</v>
      </c>
      <c r="B85" s="1850" t="s">
        <v>16</v>
      </c>
      <c r="C85" s="1850" t="s">
        <v>2578</v>
      </c>
      <c r="D85" s="1850" t="s">
        <v>2579</v>
      </c>
      <c r="E85" s="1850" t="s">
        <v>2580</v>
      </c>
      <c r="F85" s="1850" t="s">
        <v>2581</v>
      </c>
      <c r="G85" s="1850" t="s">
        <v>28</v>
      </c>
      <c r="H85" s="1850" t="s">
        <v>28</v>
      </c>
      <c r="I85" s="1850" t="s">
        <v>813</v>
      </c>
    </row>
    <row customHeight="1" ht="11.25">
      <c r="A86" s="1850" t="s">
        <v>2258</v>
      </c>
      <c r="B86" s="1850" t="s">
        <v>16</v>
      </c>
      <c r="C86" s="1850" t="s">
        <v>2582</v>
      </c>
      <c r="D86" s="1850" t="s">
        <v>2583</v>
      </c>
      <c r="E86" s="1850" t="s">
        <v>2584</v>
      </c>
      <c r="F86" s="1850" t="s">
        <v>2437</v>
      </c>
      <c r="G86" s="1850" t="s">
        <v>28</v>
      </c>
      <c r="H86" s="1850" t="s">
        <v>28</v>
      </c>
      <c r="I86" s="1850" t="s">
        <v>813</v>
      </c>
    </row>
    <row customHeight="1" ht="11.25">
      <c r="A87" s="1850" t="s">
        <v>2258</v>
      </c>
      <c r="B87" s="1850" t="s">
        <v>16</v>
      </c>
      <c r="C87" s="1850" t="s">
        <v>2585</v>
      </c>
      <c r="D87" s="1850" t="s">
        <v>2586</v>
      </c>
      <c r="E87" s="1850" t="s">
        <v>2587</v>
      </c>
      <c r="F87" s="1850" t="s">
        <v>2295</v>
      </c>
      <c r="G87" s="1850" t="s">
        <v>28</v>
      </c>
      <c r="H87" s="1850" t="s">
        <v>28</v>
      </c>
      <c r="I87" s="1850" t="s">
        <v>813</v>
      </c>
    </row>
    <row customHeight="1" ht="11.25">
      <c r="A88" s="1850" t="s">
        <v>2258</v>
      </c>
      <c r="B88" s="1850" t="s">
        <v>16</v>
      </c>
      <c r="C88" s="1850" t="s">
        <v>2588</v>
      </c>
      <c r="D88" s="1850" t="s">
        <v>2589</v>
      </c>
      <c r="E88" s="1850" t="s">
        <v>2590</v>
      </c>
      <c r="F88" s="1850" t="s">
        <v>2295</v>
      </c>
      <c r="G88" s="1850" t="s">
        <v>28</v>
      </c>
      <c r="H88" s="1850" t="s">
        <v>2591</v>
      </c>
      <c r="I88" s="1850" t="s">
        <v>813</v>
      </c>
    </row>
    <row customHeight="1" ht="11.25">
      <c r="A89" s="1850" t="s">
        <v>2258</v>
      </c>
      <c r="B89" s="1850" t="s">
        <v>16</v>
      </c>
      <c r="C89" s="1850" t="s">
        <v>2592</v>
      </c>
      <c r="D89" s="1850" t="s">
        <v>2593</v>
      </c>
      <c r="E89" s="1850" t="s">
        <v>2345</v>
      </c>
      <c r="F89" s="1850" t="s">
        <v>2594</v>
      </c>
      <c r="G89" s="1850" t="s">
        <v>28</v>
      </c>
      <c r="H89" s="1850" t="s">
        <v>28</v>
      </c>
      <c r="I89" s="1850" t="s">
        <v>813</v>
      </c>
    </row>
    <row customHeight="1" ht="11.25">
      <c r="A90" s="1850" t="s">
        <v>2258</v>
      </c>
      <c r="B90" s="1850" t="s">
        <v>16</v>
      </c>
      <c r="C90" s="1850" t="s">
        <v>2595</v>
      </c>
      <c r="D90" s="1850" t="s">
        <v>2596</v>
      </c>
      <c r="E90" s="1850" t="s">
        <v>2597</v>
      </c>
      <c r="F90" s="1850" t="s">
        <v>2322</v>
      </c>
      <c r="G90" s="1850" t="s">
        <v>28</v>
      </c>
      <c r="H90" s="1850" t="s">
        <v>28</v>
      </c>
      <c r="I90" s="1850" t="s">
        <v>813</v>
      </c>
    </row>
    <row customHeight="1" ht="11.25">
      <c r="A91" s="1850" t="s">
        <v>2258</v>
      </c>
      <c r="B91" s="1850" t="s">
        <v>16</v>
      </c>
      <c r="C91" s="1850" t="s">
        <v>2598</v>
      </c>
      <c r="D91" s="1850" t="s">
        <v>2599</v>
      </c>
      <c r="E91" s="1850" t="s">
        <v>2600</v>
      </c>
      <c r="F91" s="1850" t="s">
        <v>2601</v>
      </c>
      <c r="G91" s="1850" t="s">
        <v>28</v>
      </c>
      <c r="H91" s="1850" t="s">
        <v>28</v>
      </c>
      <c r="I91" s="1850" t="s">
        <v>813</v>
      </c>
    </row>
    <row customHeight="1" ht="11.25">
      <c r="A92" s="1850" t="s">
        <v>2258</v>
      </c>
      <c r="B92" s="1850" t="s">
        <v>16</v>
      </c>
      <c r="C92" s="1850" t="s">
        <v>2602</v>
      </c>
      <c r="D92" s="1850" t="s">
        <v>2603</v>
      </c>
      <c r="E92" s="1850" t="s">
        <v>2604</v>
      </c>
      <c r="F92" s="1850" t="s">
        <v>2530</v>
      </c>
      <c r="G92" s="1850" t="s">
        <v>2605</v>
      </c>
      <c r="H92" s="1850" t="s">
        <v>28</v>
      </c>
      <c r="I92" s="1850" t="s">
        <v>813</v>
      </c>
    </row>
    <row customHeight="1" ht="11.25">
      <c r="A93" s="1850" t="s">
        <v>2258</v>
      </c>
      <c r="B93" s="1850" t="s">
        <v>16</v>
      </c>
      <c r="C93" s="1850" t="s">
        <v>2606</v>
      </c>
      <c r="D93" s="1850" t="s">
        <v>2607</v>
      </c>
      <c r="E93" s="1850" t="s">
        <v>2608</v>
      </c>
      <c r="F93" s="1850" t="s">
        <v>2609</v>
      </c>
      <c r="G93" s="1850" t="s">
        <v>2610</v>
      </c>
      <c r="H93" s="1850" t="s">
        <v>28</v>
      </c>
      <c r="I93" s="1850" t="s">
        <v>813</v>
      </c>
    </row>
    <row customHeight="1" ht="11.25">
      <c r="A94" s="1850" t="s">
        <v>2258</v>
      </c>
      <c r="B94" s="1850" t="s">
        <v>16</v>
      </c>
      <c r="C94" s="1850" t="s">
        <v>2611</v>
      </c>
      <c r="D94" s="1850" t="s">
        <v>2607</v>
      </c>
      <c r="E94" s="1850" t="s">
        <v>2608</v>
      </c>
      <c r="F94" s="1850" t="s">
        <v>2612</v>
      </c>
      <c r="G94" s="1850" t="s">
        <v>28</v>
      </c>
      <c r="H94" s="1850" t="s">
        <v>28</v>
      </c>
      <c r="I94" s="1850" t="s">
        <v>813</v>
      </c>
    </row>
    <row customHeight="1" ht="11.25">
      <c r="A95" s="1850" t="s">
        <v>2258</v>
      </c>
      <c r="B95" s="1850" t="s">
        <v>16</v>
      </c>
      <c r="C95" s="1850" t="s">
        <v>2613</v>
      </c>
      <c r="D95" s="1850" t="s">
        <v>2614</v>
      </c>
      <c r="E95" s="1850" t="s">
        <v>2261</v>
      </c>
      <c r="F95" s="1850" t="s">
        <v>2615</v>
      </c>
      <c r="G95" s="1850" t="s">
        <v>28</v>
      </c>
      <c r="H95" s="1850" t="s">
        <v>28</v>
      </c>
      <c r="I95" s="1850" t="s">
        <v>813</v>
      </c>
    </row>
    <row customHeight="1" ht="11.25">
      <c r="A96" s="1850" t="s">
        <v>2258</v>
      </c>
      <c r="B96" s="1850" t="s">
        <v>16</v>
      </c>
      <c r="C96" s="1850" t="s">
        <v>2616</v>
      </c>
      <c r="D96" s="1850" t="s">
        <v>2617</v>
      </c>
      <c r="E96" s="1850" t="s">
        <v>2261</v>
      </c>
      <c r="F96" s="1850" t="s">
        <v>2618</v>
      </c>
      <c r="G96" s="1850" t="s">
        <v>28</v>
      </c>
      <c r="H96" s="1850" t="s">
        <v>28</v>
      </c>
      <c r="I96" s="1850" t="s">
        <v>813</v>
      </c>
    </row>
    <row customHeight="1" ht="11.25">
      <c r="A97" s="1850" t="s">
        <v>2258</v>
      </c>
      <c r="B97" s="1850" t="s">
        <v>16</v>
      </c>
      <c r="C97" s="1850" t="s">
        <v>2619</v>
      </c>
      <c r="D97" s="1850" t="s">
        <v>2620</v>
      </c>
      <c r="E97" s="1850" t="s">
        <v>2261</v>
      </c>
      <c r="F97" s="1850" t="s">
        <v>2621</v>
      </c>
      <c r="G97" s="1850" t="s">
        <v>28</v>
      </c>
      <c r="H97" s="1850" t="s">
        <v>28</v>
      </c>
      <c r="I97" s="1850" t="s">
        <v>813</v>
      </c>
    </row>
    <row customHeight="1" ht="11.25">
      <c r="A98" s="1850" t="s">
        <v>2258</v>
      </c>
      <c r="B98" s="1850" t="s">
        <v>16</v>
      </c>
      <c r="C98" s="1850" t="s">
        <v>2622</v>
      </c>
      <c r="D98" s="1850" t="s">
        <v>2623</v>
      </c>
      <c r="E98" s="1850" t="s">
        <v>2261</v>
      </c>
      <c r="F98" s="1850" t="s">
        <v>2624</v>
      </c>
      <c r="G98" s="1850" t="s">
        <v>28</v>
      </c>
      <c r="H98" s="1850" t="s">
        <v>28</v>
      </c>
      <c r="I98" s="1850" t="s">
        <v>813</v>
      </c>
    </row>
    <row customHeight="1" ht="11.25">
      <c r="A99" s="1850" t="s">
        <v>2258</v>
      </c>
      <c r="B99" s="1850" t="s">
        <v>16</v>
      </c>
      <c r="C99" s="1850" t="s">
        <v>2625</v>
      </c>
      <c r="D99" s="1850" t="s">
        <v>2626</v>
      </c>
      <c r="E99" s="1850" t="s">
        <v>2261</v>
      </c>
      <c r="F99" s="1850" t="s">
        <v>2627</v>
      </c>
      <c r="G99" s="1850" t="s">
        <v>28</v>
      </c>
      <c r="H99" s="1850" t="s">
        <v>28</v>
      </c>
      <c r="I99" s="1850" t="s">
        <v>813</v>
      </c>
    </row>
    <row customHeight="1" ht="11.25">
      <c r="A100" s="1850" t="s">
        <v>2258</v>
      </c>
      <c r="B100" s="1850" t="s">
        <v>16</v>
      </c>
      <c r="C100" s="1850" t="s">
        <v>2628</v>
      </c>
      <c r="D100" s="1850" t="s">
        <v>2629</v>
      </c>
      <c r="E100" s="1850" t="s">
        <v>2261</v>
      </c>
      <c r="F100" s="1850" t="s">
        <v>2630</v>
      </c>
      <c r="G100" s="1850" t="s">
        <v>28</v>
      </c>
      <c r="H100" s="1850" t="s">
        <v>28</v>
      </c>
      <c r="I100" s="1850" t="s">
        <v>813</v>
      </c>
    </row>
    <row customHeight="1" ht="11.25">
      <c r="A101" s="1850" t="s">
        <v>2258</v>
      </c>
      <c r="B101" s="1850" t="s">
        <v>16</v>
      </c>
      <c r="C101" s="1850" t="s">
        <v>2631</v>
      </c>
      <c r="D101" s="1850" t="s">
        <v>2632</v>
      </c>
      <c r="E101" s="1850" t="s">
        <v>2261</v>
      </c>
      <c r="F101" s="1850" t="s">
        <v>2633</v>
      </c>
      <c r="G101" s="1850" t="s">
        <v>28</v>
      </c>
      <c r="H101" s="1850" t="s">
        <v>28</v>
      </c>
      <c r="I101" s="1850" t="s">
        <v>813</v>
      </c>
    </row>
    <row customHeight="1" ht="11.25">
      <c r="A102" s="1850" t="s">
        <v>2258</v>
      </c>
      <c r="B102" s="1850" t="s">
        <v>16</v>
      </c>
      <c r="C102" s="1850" t="s">
        <v>2634</v>
      </c>
      <c r="D102" s="1850" t="s">
        <v>2635</v>
      </c>
      <c r="E102" s="1850" t="s">
        <v>2261</v>
      </c>
      <c r="F102" s="1850" t="s">
        <v>2636</v>
      </c>
      <c r="G102" s="1850" t="s">
        <v>28</v>
      </c>
      <c r="H102" s="1850" t="s">
        <v>28</v>
      </c>
      <c r="I102" s="1850" t="s">
        <v>813</v>
      </c>
    </row>
    <row customHeight="1" ht="11.25">
      <c r="A103" s="1850" t="s">
        <v>2258</v>
      </c>
      <c r="B103" s="1850" t="s">
        <v>16</v>
      </c>
      <c r="C103" s="1850" t="s">
        <v>2637</v>
      </c>
      <c r="D103" s="1850" t="s">
        <v>2638</v>
      </c>
      <c r="E103" s="1850" t="s">
        <v>2261</v>
      </c>
      <c r="F103" s="1850" t="s">
        <v>2639</v>
      </c>
      <c r="G103" s="1850" t="s">
        <v>28</v>
      </c>
      <c r="H103" s="1850" t="s">
        <v>28</v>
      </c>
      <c r="I103" s="1850" t="s">
        <v>813</v>
      </c>
    </row>
    <row customHeight="1" ht="11.25">
      <c r="A104" s="1850" t="s">
        <v>2258</v>
      </c>
      <c r="B104" s="1850" t="s">
        <v>16</v>
      </c>
      <c r="C104" s="1850" t="s">
        <v>2640</v>
      </c>
      <c r="D104" s="1850" t="s">
        <v>2641</v>
      </c>
      <c r="E104" s="1850" t="s">
        <v>2261</v>
      </c>
      <c r="F104" s="1850" t="s">
        <v>2642</v>
      </c>
      <c r="G104" s="1850" t="s">
        <v>28</v>
      </c>
      <c r="H104" s="1850" t="s">
        <v>28</v>
      </c>
      <c r="I104" s="1850" t="s">
        <v>813</v>
      </c>
    </row>
    <row customHeight="1" ht="11.25">
      <c r="A105" s="1850" t="s">
        <v>2258</v>
      </c>
      <c r="B105" s="1850" t="s">
        <v>16</v>
      </c>
      <c r="C105" s="1850" t="s">
        <v>2643</v>
      </c>
      <c r="D105" s="1850" t="s">
        <v>2644</v>
      </c>
      <c r="E105" s="1850" t="s">
        <v>2261</v>
      </c>
      <c r="F105" s="1850" t="s">
        <v>2645</v>
      </c>
      <c r="G105" s="1850" t="s">
        <v>28</v>
      </c>
      <c r="H105" s="1850" t="s">
        <v>28</v>
      </c>
      <c r="I105" s="1850" t="s">
        <v>813</v>
      </c>
    </row>
    <row customHeight="1" ht="11.25">
      <c r="A106" s="1850" t="s">
        <v>2258</v>
      </c>
      <c r="B106" s="1850" t="s">
        <v>16</v>
      </c>
      <c r="C106" s="1850" t="s">
        <v>2646</v>
      </c>
      <c r="D106" s="1850" t="s">
        <v>2647</v>
      </c>
      <c r="E106" s="1850" t="s">
        <v>2648</v>
      </c>
      <c r="F106" s="1850" t="s">
        <v>2649</v>
      </c>
      <c r="G106" s="1850" t="s">
        <v>28</v>
      </c>
      <c r="H106" s="1850" t="s">
        <v>28</v>
      </c>
      <c r="I106" s="1850" t="s">
        <v>813</v>
      </c>
    </row>
    <row customHeight="1" ht="11.25">
      <c r="A107" s="1850" t="s">
        <v>2258</v>
      </c>
      <c r="B107" s="1850" t="s">
        <v>16</v>
      </c>
      <c r="C107" s="1850" t="s">
        <v>2650</v>
      </c>
      <c r="D107" s="1850" t="s">
        <v>2651</v>
      </c>
      <c r="E107" s="1850" t="s">
        <v>2648</v>
      </c>
      <c r="F107" s="1850" t="s">
        <v>2652</v>
      </c>
      <c r="G107" s="1850" t="s">
        <v>28</v>
      </c>
      <c r="H107" s="1850" t="s">
        <v>28</v>
      </c>
      <c r="I107" s="1850" t="s">
        <v>813</v>
      </c>
    </row>
    <row customHeight="1" ht="11.25">
      <c r="A108" s="1850" t="s">
        <v>2258</v>
      </c>
      <c r="B108" s="1850" t="s">
        <v>16</v>
      </c>
      <c r="C108" s="1850" t="s">
        <v>2653</v>
      </c>
      <c r="D108" s="1850" t="s">
        <v>2654</v>
      </c>
      <c r="E108" s="1850" t="s">
        <v>2648</v>
      </c>
      <c r="F108" s="1850" t="s">
        <v>2655</v>
      </c>
      <c r="G108" s="1850" t="s">
        <v>28</v>
      </c>
      <c r="H108" s="1850" t="s">
        <v>28</v>
      </c>
      <c r="I108" s="1850" t="s">
        <v>813</v>
      </c>
    </row>
    <row customHeight="1" ht="11.25">
      <c r="A109" s="1850" t="s">
        <v>2258</v>
      </c>
      <c r="B109" s="1850" t="s">
        <v>16</v>
      </c>
      <c r="C109" s="1850" t="s">
        <v>2656</v>
      </c>
      <c r="D109" s="1850" t="s">
        <v>2657</v>
      </c>
      <c r="E109" s="1850" t="s">
        <v>2648</v>
      </c>
      <c r="F109" s="1850" t="s">
        <v>2658</v>
      </c>
      <c r="G109" s="1850" t="s">
        <v>28</v>
      </c>
      <c r="H109" s="1850" t="s">
        <v>28</v>
      </c>
      <c r="I109" s="1850" t="s">
        <v>813</v>
      </c>
    </row>
    <row customHeight="1" ht="11.25">
      <c r="A110" s="1850" t="s">
        <v>2258</v>
      </c>
      <c r="B110" s="1850" t="s">
        <v>16</v>
      </c>
      <c r="C110" s="1850" t="s">
        <v>2659</v>
      </c>
      <c r="D110" s="1850" t="s">
        <v>2660</v>
      </c>
      <c r="E110" s="1850" t="s">
        <v>2661</v>
      </c>
      <c r="F110" s="1850" t="s">
        <v>2662</v>
      </c>
      <c r="G110" s="1850" t="s">
        <v>2663</v>
      </c>
      <c r="H110" s="1850" t="s">
        <v>28</v>
      </c>
      <c r="I110" s="1850" t="s">
        <v>813</v>
      </c>
    </row>
    <row customHeight="1" ht="11.25">
      <c r="A111" s="1850" t="s">
        <v>2258</v>
      </c>
      <c r="B111" s="1850" t="s">
        <v>16</v>
      </c>
      <c r="C111" s="1850" t="s">
        <v>2664</v>
      </c>
      <c r="D111" s="1850" t="s">
        <v>2665</v>
      </c>
      <c r="E111" s="1850" t="s">
        <v>2666</v>
      </c>
      <c r="F111" s="1850" t="s">
        <v>2370</v>
      </c>
      <c r="G111" s="1850" t="s">
        <v>28</v>
      </c>
      <c r="H111" s="1850" t="s">
        <v>2667</v>
      </c>
      <c r="I111" s="1850" t="s">
        <v>813</v>
      </c>
    </row>
    <row customHeight="1" ht="11.25">
      <c r="A112" s="1850" t="s">
        <v>2258</v>
      </c>
      <c r="B112" s="1850" t="s">
        <v>16</v>
      </c>
      <c r="C112" s="1850" t="s">
        <v>2668</v>
      </c>
      <c r="D112" s="1850" t="s">
        <v>2669</v>
      </c>
      <c r="E112" s="1850" t="s">
        <v>2670</v>
      </c>
      <c r="F112" s="1850" t="s">
        <v>2274</v>
      </c>
      <c r="G112" s="1850" t="s">
        <v>28</v>
      </c>
      <c r="H112" s="1850" t="s">
        <v>28</v>
      </c>
      <c r="I112" s="1850" t="s">
        <v>813</v>
      </c>
    </row>
    <row customHeight="1" ht="11.25">
      <c r="A113" s="1850" t="s">
        <v>2258</v>
      </c>
      <c r="B113" s="1850" t="s">
        <v>16</v>
      </c>
      <c r="C113" s="1850" t="s">
        <v>2671</v>
      </c>
      <c r="D113" s="1850" t="s">
        <v>2672</v>
      </c>
      <c r="E113" s="1850" t="s">
        <v>2673</v>
      </c>
      <c r="F113" s="1850" t="s">
        <v>2274</v>
      </c>
      <c r="G113" s="1850" t="s">
        <v>28</v>
      </c>
      <c r="H113" s="1850" t="s">
        <v>28</v>
      </c>
      <c r="I113" s="1850" t="s">
        <v>813</v>
      </c>
    </row>
    <row customHeight="1" ht="11.25">
      <c r="A114" s="1850" t="s">
        <v>2258</v>
      </c>
      <c r="B114" s="1850" t="s">
        <v>16</v>
      </c>
      <c r="C114" s="1850" t="s">
        <v>2674</v>
      </c>
      <c r="D114" s="1850" t="s">
        <v>2675</v>
      </c>
      <c r="E114" s="1850" t="s">
        <v>2676</v>
      </c>
      <c r="F114" s="1850" t="s">
        <v>2662</v>
      </c>
      <c r="G114" s="1850" t="s">
        <v>2663</v>
      </c>
      <c r="H114" s="1850" t="s">
        <v>28</v>
      </c>
      <c r="I114" s="1850" t="s">
        <v>813</v>
      </c>
    </row>
    <row customHeight="1" ht="11.25">
      <c r="A115" s="1850" t="s">
        <v>2258</v>
      </c>
      <c r="B115" s="1850" t="s">
        <v>16</v>
      </c>
      <c r="C115" s="1850" t="s">
        <v>2677</v>
      </c>
      <c r="D115" s="1850" t="s">
        <v>2678</v>
      </c>
      <c r="E115" s="1850" t="s">
        <v>2269</v>
      </c>
      <c r="F115" s="1850" t="s">
        <v>2679</v>
      </c>
      <c r="G115" s="1850" t="s">
        <v>28</v>
      </c>
      <c r="H115" s="1850" t="s">
        <v>28</v>
      </c>
      <c r="I115" s="1850" t="s">
        <v>813</v>
      </c>
    </row>
    <row customHeight="1" ht="11.25">
      <c r="A116" s="1850" t="s">
        <v>2258</v>
      </c>
      <c r="B116" s="1850" t="s">
        <v>16</v>
      </c>
      <c r="C116" s="1850" t="s">
        <v>2680</v>
      </c>
      <c r="D116" s="1850" t="s">
        <v>2681</v>
      </c>
      <c r="E116" s="1850" t="s">
        <v>2269</v>
      </c>
      <c r="F116" s="1850" t="s">
        <v>2437</v>
      </c>
      <c r="G116" s="1850" t="s">
        <v>28</v>
      </c>
      <c r="H116" s="1850" t="s">
        <v>28</v>
      </c>
      <c r="I116" s="1850" t="s">
        <v>813</v>
      </c>
    </row>
    <row customHeight="1" ht="11.25">
      <c r="A117" s="1850" t="s">
        <v>2258</v>
      </c>
      <c r="B117" s="1850" t="s">
        <v>16</v>
      </c>
      <c r="C117" s="1850" t="s">
        <v>2682</v>
      </c>
      <c r="D117" s="1850" t="s">
        <v>2683</v>
      </c>
      <c r="E117" s="1850" t="s">
        <v>2684</v>
      </c>
      <c r="F117" s="1850" t="s">
        <v>2685</v>
      </c>
      <c r="G117" s="1850" t="s">
        <v>28</v>
      </c>
      <c r="H117" s="1850" t="s">
        <v>28</v>
      </c>
      <c r="I117" s="1850" t="s">
        <v>813</v>
      </c>
    </row>
    <row customHeight="1" ht="11.25">
      <c r="A118" s="1850" t="s">
        <v>2258</v>
      </c>
      <c r="B118" s="1850" t="s">
        <v>16</v>
      </c>
      <c r="C118" s="1850" t="s">
        <v>2686</v>
      </c>
      <c r="D118" s="1850" t="s">
        <v>2683</v>
      </c>
      <c r="E118" s="1850" t="s">
        <v>2684</v>
      </c>
      <c r="F118" s="1850" t="s">
        <v>2687</v>
      </c>
      <c r="G118" s="1850" t="s">
        <v>2688</v>
      </c>
      <c r="H118" s="1850" t="s">
        <v>28</v>
      </c>
      <c r="I118" s="1850" t="s">
        <v>813</v>
      </c>
    </row>
    <row customHeight="1" ht="11.25">
      <c r="A119" s="1850" t="s">
        <v>2258</v>
      </c>
      <c r="B119" s="1850" t="s">
        <v>16</v>
      </c>
      <c r="C119" s="1850" t="s">
        <v>2689</v>
      </c>
      <c r="D119" s="1850" t="s">
        <v>2690</v>
      </c>
      <c r="E119" s="1850" t="s">
        <v>2691</v>
      </c>
      <c r="F119" s="1850" t="s">
        <v>2274</v>
      </c>
      <c r="G119" s="1850" t="s">
        <v>2692</v>
      </c>
      <c r="H119" s="1850" t="s">
        <v>28</v>
      </c>
      <c r="I119" s="1850" t="s">
        <v>813</v>
      </c>
    </row>
    <row customHeight="1" ht="11.25">
      <c r="A120" s="1850" t="s">
        <v>2258</v>
      </c>
      <c r="B120" s="1850" t="s">
        <v>16</v>
      </c>
      <c r="C120" s="1850" t="s">
        <v>2693</v>
      </c>
      <c r="D120" s="1850" t="s">
        <v>2694</v>
      </c>
      <c r="E120" s="1850" t="s">
        <v>2695</v>
      </c>
      <c r="F120" s="1850" t="s">
        <v>2322</v>
      </c>
      <c r="G120" s="1850" t="s">
        <v>2696</v>
      </c>
      <c r="H120" s="1850" t="s">
        <v>28</v>
      </c>
      <c r="I120" s="1850" t="s">
        <v>813</v>
      </c>
    </row>
    <row customHeight="1" ht="11.25">
      <c r="A121" s="1850" t="s">
        <v>2258</v>
      </c>
      <c r="B121" s="1850" t="s">
        <v>16</v>
      </c>
      <c r="C121" s="1850" t="s">
        <v>2697</v>
      </c>
      <c r="D121" s="1850" t="s">
        <v>2698</v>
      </c>
      <c r="E121" s="1850" t="s">
        <v>2699</v>
      </c>
      <c r="F121" s="1850" t="s">
        <v>2334</v>
      </c>
      <c r="G121" s="1850" t="s">
        <v>28</v>
      </c>
      <c r="H121" s="1850" t="s">
        <v>28</v>
      </c>
      <c r="I121" s="1850" t="s">
        <v>813</v>
      </c>
    </row>
    <row customHeight="1" ht="11.25">
      <c r="A122" s="1850" t="s">
        <v>2258</v>
      </c>
      <c r="B122" s="1850" t="s">
        <v>16</v>
      </c>
      <c r="C122" s="1850" t="s">
        <v>2700</v>
      </c>
      <c r="D122" s="1850" t="s">
        <v>2701</v>
      </c>
      <c r="E122" s="1850" t="s">
        <v>2702</v>
      </c>
      <c r="F122" s="1850" t="s">
        <v>2318</v>
      </c>
      <c r="G122" s="1850" t="s">
        <v>28</v>
      </c>
      <c r="H122" s="1850" t="s">
        <v>28</v>
      </c>
      <c r="I122" s="1850" t="s">
        <v>813</v>
      </c>
    </row>
    <row customHeight="1" ht="11.25">
      <c r="A123" s="1850" t="s">
        <v>2258</v>
      </c>
      <c r="B123" s="1850" t="s">
        <v>16</v>
      </c>
      <c r="C123" s="1850" t="s">
        <v>2703</v>
      </c>
      <c r="D123" s="1850" t="s">
        <v>2704</v>
      </c>
      <c r="E123" s="1850" t="s">
        <v>2705</v>
      </c>
      <c r="F123" s="1850" t="s">
        <v>2327</v>
      </c>
      <c r="G123" s="1850" t="s">
        <v>28</v>
      </c>
      <c r="H123" s="1850" t="s">
        <v>28</v>
      </c>
      <c r="I123" s="1850" t="s">
        <v>813</v>
      </c>
    </row>
    <row customHeight="1" ht="11.25">
      <c r="A124" s="1850" t="s">
        <v>2258</v>
      </c>
      <c r="B124" s="1850" t="s">
        <v>16</v>
      </c>
      <c r="C124" s="1850" t="s">
        <v>2706</v>
      </c>
      <c r="D124" s="1850" t="s">
        <v>2707</v>
      </c>
      <c r="E124" s="1850" t="s">
        <v>2708</v>
      </c>
      <c r="F124" s="1850" t="s">
        <v>2497</v>
      </c>
      <c r="G124" s="1850" t="s">
        <v>28</v>
      </c>
      <c r="H124" s="1850" t="s">
        <v>28</v>
      </c>
      <c r="I124" s="1850" t="s">
        <v>813</v>
      </c>
    </row>
    <row customHeight="1" ht="11.25">
      <c r="A125" s="1850" t="s">
        <v>2258</v>
      </c>
      <c r="B125" s="1850" t="s">
        <v>16</v>
      </c>
      <c r="C125" s="1850" t="s">
        <v>2709</v>
      </c>
      <c r="D125" s="1850" t="s">
        <v>2710</v>
      </c>
      <c r="E125" s="1850" t="s">
        <v>2711</v>
      </c>
      <c r="F125" s="1850" t="s">
        <v>2370</v>
      </c>
      <c r="G125" s="1850" t="s">
        <v>28</v>
      </c>
      <c r="H125" s="1850" t="s">
        <v>28</v>
      </c>
      <c r="I125" s="1850" t="s">
        <v>813</v>
      </c>
    </row>
    <row customHeight="1" ht="11.25">
      <c r="A126" s="1850" t="s">
        <v>2258</v>
      </c>
      <c r="B126" s="1850" t="s">
        <v>16</v>
      </c>
      <c r="C126" s="1850" t="s">
        <v>2712</v>
      </c>
      <c r="D126" s="1850" t="s">
        <v>2713</v>
      </c>
      <c r="E126" s="1850" t="s">
        <v>2714</v>
      </c>
      <c r="F126" s="1850" t="s">
        <v>2266</v>
      </c>
      <c r="G126" s="1850" t="s">
        <v>2715</v>
      </c>
      <c r="H126" s="1850" t="s">
        <v>28</v>
      </c>
      <c r="I126" s="1850" t="s">
        <v>813</v>
      </c>
    </row>
    <row customHeight="1" ht="11.25">
      <c r="A127" s="1850" t="s">
        <v>2258</v>
      </c>
      <c r="B127" s="1850" t="s">
        <v>16</v>
      </c>
      <c r="C127" s="1850" t="s">
        <v>2716</v>
      </c>
      <c r="D127" s="1850" t="s">
        <v>2717</v>
      </c>
      <c r="E127" s="1850" t="s">
        <v>2718</v>
      </c>
      <c r="F127" s="1850" t="s">
        <v>2560</v>
      </c>
      <c r="G127" s="1850" t="s">
        <v>28</v>
      </c>
      <c r="H127" s="1850" t="s">
        <v>2719</v>
      </c>
      <c r="I127" s="1850" t="s">
        <v>813</v>
      </c>
    </row>
    <row customHeight="1" ht="11.25">
      <c r="A128" s="1850" t="s">
        <v>2258</v>
      </c>
      <c r="B128" s="1850" t="s">
        <v>16</v>
      </c>
      <c r="C128" s="1850" t="s">
        <v>2720</v>
      </c>
      <c r="D128" s="1850" t="s">
        <v>2721</v>
      </c>
      <c r="E128" s="1850" t="s">
        <v>2722</v>
      </c>
      <c r="F128" s="1850" t="s">
        <v>2560</v>
      </c>
      <c r="G128" s="1850" t="s">
        <v>28</v>
      </c>
      <c r="H128" s="1850" t="s">
        <v>28</v>
      </c>
      <c r="I128" s="1850" t="s">
        <v>813</v>
      </c>
    </row>
    <row customHeight="1" ht="11.25">
      <c r="A129" s="1850" t="s">
        <v>2258</v>
      </c>
      <c r="B129" s="1850" t="s">
        <v>16</v>
      </c>
      <c r="C129" s="1850" t="s">
        <v>2723</v>
      </c>
      <c r="D129" s="1850" t="s">
        <v>2724</v>
      </c>
      <c r="E129" s="1850" t="s">
        <v>2725</v>
      </c>
      <c r="F129" s="1850" t="s">
        <v>2295</v>
      </c>
      <c r="G129" s="1850" t="s">
        <v>2726</v>
      </c>
      <c r="H129" s="1850" t="s">
        <v>28</v>
      </c>
      <c r="I129" s="1850" t="s">
        <v>813</v>
      </c>
    </row>
    <row customHeight="1" ht="11.25">
      <c r="A130" s="1850" t="s">
        <v>2258</v>
      </c>
      <c r="B130" s="1850" t="s">
        <v>16</v>
      </c>
      <c r="C130" s="1850" t="s">
        <v>2727</v>
      </c>
      <c r="D130" s="1850" t="s">
        <v>2728</v>
      </c>
      <c r="E130" s="1850" t="s">
        <v>2729</v>
      </c>
      <c r="F130" s="1850" t="s">
        <v>2505</v>
      </c>
      <c r="G130" s="1850" t="s">
        <v>28</v>
      </c>
      <c r="H130" s="1850" t="s">
        <v>28</v>
      </c>
      <c r="I130" s="1850" t="s">
        <v>813</v>
      </c>
    </row>
    <row customHeight="1" ht="11.25">
      <c r="A131" s="1850" t="s">
        <v>2258</v>
      </c>
      <c r="B131" s="1850" t="s">
        <v>16</v>
      </c>
      <c r="C131" s="1850" t="s">
        <v>2730</v>
      </c>
      <c r="D131" s="1850" t="s">
        <v>2731</v>
      </c>
      <c r="E131" s="1850" t="s">
        <v>2732</v>
      </c>
      <c r="F131" s="1850" t="s">
        <v>2432</v>
      </c>
      <c r="G131" s="1850" t="s">
        <v>28</v>
      </c>
      <c r="H131" s="1850" t="s">
        <v>28</v>
      </c>
      <c r="I131" s="1850" t="s">
        <v>813</v>
      </c>
    </row>
    <row customHeight="1" ht="11.25">
      <c r="A132" s="1850" t="s">
        <v>2258</v>
      </c>
      <c r="B132" s="1850" t="s">
        <v>16</v>
      </c>
      <c r="C132" s="1850" t="s">
        <v>2733</v>
      </c>
      <c r="D132" s="1850" t="s">
        <v>2734</v>
      </c>
      <c r="E132" s="1850" t="s">
        <v>2735</v>
      </c>
      <c r="F132" s="1850" t="s">
        <v>2295</v>
      </c>
      <c r="G132" s="1850" t="s">
        <v>2736</v>
      </c>
      <c r="H132" s="1850" t="s">
        <v>28</v>
      </c>
      <c r="I132" s="1850" t="s">
        <v>813</v>
      </c>
    </row>
    <row customHeight="1" ht="11.25">
      <c r="A133" s="1850" t="s">
        <v>2258</v>
      </c>
      <c r="B133" s="1850" t="s">
        <v>16</v>
      </c>
      <c r="C133" s="1850" t="s">
        <v>2737</v>
      </c>
      <c r="D133" s="1850" t="s">
        <v>2738</v>
      </c>
      <c r="E133" s="1850" t="s">
        <v>2739</v>
      </c>
      <c r="F133" s="1850" t="s">
        <v>2295</v>
      </c>
      <c r="G133" s="1850" t="s">
        <v>28</v>
      </c>
      <c r="H133" s="1850" t="s">
        <v>28</v>
      </c>
      <c r="I133" s="1850" t="s">
        <v>813</v>
      </c>
    </row>
    <row customHeight="1" ht="11.25">
      <c r="A134" s="1850" t="s">
        <v>2258</v>
      </c>
      <c r="B134" s="1850" t="s">
        <v>16</v>
      </c>
      <c r="C134" s="1850" t="s">
        <v>2740</v>
      </c>
      <c r="D134" s="1850" t="s">
        <v>2741</v>
      </c>
      <c r="E134" s="1850" t="s">
        <v>2742</v>
      </c>
      <c r="F134" s="1850" t="s">
        <v>2505</v>
      </c>
      <c r="G134" s="1850" t="s">
        <v>28</v>
      </c>
      <c r="H134" s="1850" t="s">
        <v>28</v>
      </c>
      <c r="I134" s="1850" t="s">
        <v>813</v>
      </c>
    </row>
    <row customHeight="1" ht="11.25">
      <c r="A135" s="1850" t="s">
        <v>2258</v>
      </c>
      <c r="B135" s="1850" t="s">
        <v>16</v>
      </c>
      <c r="C135" s="1850" t="s">
        <v>2743</v>
      </c>
      <c r="D135" s="1850" t="s">
        <v>2744</v>
      </c>
      <c r="E135" s="1850" t="s">
        <v>2745</v>
      </c>
      <c r="F135" s="1850" t="s">
        <v>2560</v>
      </c>
      <c r="G135" s="1850" t="s">
        <v>28</v>
      </c>
      <c r="H135" s="1850" t="s">
        <v>28</v>
      </c>
      <c r="I135" s="1850" t="s">
        <v>813</v>
      </c>
    </row>
    <row customHeight="1" ht="11.25">
      <c r="A136" s="1850" t="s">
        <v>2258</v>
      </c>
      <c r="B136" s="1850" t="s">
        <v>16</v>
      </c>
      <c r="C136" s="1850" t="s">
        <v>2746</v>
      </c>
      <c r="D136" s="1850" t="s">
        <v>2747</v>
      </c>
      <c r="E136" s="1850" t="s">
        <v>2748</v>
      </c>
      <c r="F136" s="1850" t="s">
        <v>2560</v>
      </c>
      <c r="G136" s="1850" t="s">
        <v>28</v>
      </c>
      <c r="H136" s="1850" t="s">
        <v>2749</v>
      </c>
      <c r="I136" s="1850" t="s">
        <v>813</v>
      </c>
    </row>
    <row customHeight="1" ht="11.25">
      <c r="A137" s="1850" t="s">
        <v>2258</v>
      </c>
      <c r="B137" s="1850" t="s">
        <v>16</v>
      </c>
      <c r="C137" s="1850" t="s">
        <v>2750</v>
      </c>
      <c r="D137" s="1850" t="s">
        <v>2751</v>
      </c>
      <c r="E137" s="1850" t="s">
        <v>2752</v>
      </c>
      <c r="F137" s="1850" t="s">
        <v>2266</v>
      </c>
      <c r="G137" s="1850" t="s">
        <v>28</v>
      </c>
      <c r="H137" s="1850" t="s">
        <v>2753</v>
      </c>
      <c r="I137" s="1850" t="s">
        <v>813</v>
      </c>
    </row>
    <row customHeight="1" ht="11.25">
      <c r="A138" s="1850" t="s">
        <v>2258</v>
      </c>
      <c r="B138" s="1850" t="s">
        <v>16</v>
      </c>
      <c r="C138" s="1850" t="s">
        <v>2754</v>
      </c>
      <c r="D138" s="1850" t="s">
        <v>2755</v>
      </c>
      <c r="E138" s="1850" t="s">
        <v>2756</v>
      </c>
      <c r="F138" s="1850" t="s">
        <v>2295</v>
      </c>
      <c r="G138" s="1850" t="s">
        <v>28</v>
      </c>
      <c r="H138" s="1850" t="s">
        <v>28</v>
      </c>
      <c r="I138" s="1850" t="s">
        <v>813</v>
      </c>
    </row>
    <row customHeight="1" ht="11.25">
      <c r="A139" s="1850" t="s">
        <v>2258</v>
      </c>
      <c r="B139" s="1850" t="s">
        <v>16</v>
      </c>
      <c r="C139" s="1850" t="s">
        <v>2757</v>
      </c>
      <c r="D139" s="1850" t="s">
        <v>2758</v>
      </c>
      <c r="E139" s="1850" t="s">
        <v>2759</v>
      </c>
      <c r="F139" s="1850" t="s">
        <v>2370</v>
      </c>
      <c r="G139" s="1850" t="s">
        <v>2760</v>
      </c>
      <c r="H139" s="1850" t="s">
        <v>28</v>
      </c>
      <c r="I139" s="1850" t="s">
        <v>813</v>
      </c>
    </row>
    <row customHeight="1" ht="11.25">
      <c r="A140" s="1850" t="s">
        <v>2258</v>
      </c>
      <c r="B140" s="1850" t="s">
        <v>16</v>
      </c>
      <c r="C140" s="1850" t="s">
        <v>2761</v>
      </c>
      <c r="D140" s="1850" t="s">
        <v>2762</v>
      </c>
      <c r="E140" s="1850" t="s">
        <v>2763</v>
      </c>
      <c r="F140" s="1850" t="s">
        <v>2295</v>
      </c>
      <c r="G140" s="1850" t="s">
        <v>28</v>
      </c>
      <c r="H140" s="1850" t="s">
        <v>28</v>
      </c>
      <c r="I140" s="1850" t="s">
        <v>813</v>
      </c>
    </row>
    <row customHeight="1" ht="11.25">
      <c r="A141" s="1850" t="s">
        <v>2258</v>
      </c>
      <c r="B141" s="1850" t="s">
        <v>16</v>
      </c>
      <c r="C141" s="1850" t="s">
        <v>2764</v>
      </c>
      <c r="D141" s="1850" t="s">
        <v>2765</v>
      </c>
      <c r="E141" s="1850" t="s">
        <v>2766</v>
      </c>
      <c r="F141" s="1850" t="s">
        <v>2355</v>
      </c>
      <c r="G141" s="1850" t="s">
        <v>28</v>
      </c>
      <c r="H141" s="1850" t="s">
        <v>28</v>
      </c>
      <c r="I141" s="1850" t="s">
        <v>813</v>
      </c>
    </row>
    <row customHeight="1" ht="11.25">
      <c r="A142" s="1850" t="s">
        <v>2258</v>
      </c>
      <c r="B142" s="1850" t="s">
        <v>16</v>
      </c>
      <c r="C142" s="1850" t="s">
        <v>2767</v>
      </c>
      <c r="D142" s="1850" t="s">
        <v>2768</v>
      </c>
      <c r="E142" s="1850" t="s">
        <v>2769</v>
      </c>
      <c r="F142" s="1850" t="s">
        <v>2770</v>
      </c>
      <c r="G142" s="1850" t="s">
        <v>2771</v>
      </c>
      <c r="H142" s="1850" t="s">
        <v>28</v>
      </c>
      <c r="I142" s="1850" t="s">
        <v>813</v>
      </c>
    </row>
    <row customHeight="1" ht="11.25">
      <c r="A143" s="1850" t="s">
        <v>2258</v>
      </c>
      <c r="B143" s="1850" t="s">
        <v>16</v>
      </c>
      <c r="C143" s="1850" t="s">
        <v>2772</v>
      </c>
      <c r="D143" s="1850" t="s">
        <v>2773</v>
      </c>
      <c r="E143" s="1850" t="s">
        <v>2774</v>
      </c>
      <c r="F143" s="1850" t="s">
        <v>2350</v>
      </c>
      <c r="G143" s="1850" t="s">
        <v>2775</v>
      </c>
      <c r="H143" s="1850" t="s">
        <v>2776</v>
      </c>
      <c r="I143" s="1850" t="s">
        <v>813</v>
      </c>
    </row>
    <row customHeight="1" ht="11.25">
      <c r="A144" s="1850" t="s">
        <v>2258</v>
      </c>
      <c r="B144" s="1850" t="s">
        <v>16</v>
      </c>
      <c r="C144" s="1850" t="s">
        <v>2777</v>
      </c>
      <c r="D144" s="1850" t="s">
        <v>2778</v>
      </c>
      <c r="E144" s="1850" t="s">
        <v>2779</v>
      </c>
      <c r="F144" s="1850" t="s">
        <v>2560</v>
      </c>
      <c r="G144" s="1850" t="s">
        <v>28</v>
      </c>
      <c r="H144" s="1850" t="s">
        <v>28</v>
      </c>
      <c r="I144" s="1850" t="s">
        <v>813</v>
      </c>
    </row>
    <row customHeight="1" ht="11.25">
      <c r="A145" s="1850" t="s">
        <v>2258</v>
      </c>
      <c r="B145" s="1850" t="s">
        <v>16</v>
      </c>
      <c r="C145" s="1850" t="s">
        <v>2780</v>
      </c>
      <c r="D145" s="1850" t="s">
        <v>2781</v>
      </c>
      <c r="E145" s="1850" t="s">
        <v>2261</v>
      </c>
      <c r="F145" s="1850" t="s">
        <v>2782</v>
      </c>
      <c r="G145" s="1850" t="s">
        <v>2783</v>
      </c>
      <c r="H145" s="1850" t="s">
        <v>28</v>
      </c>
      <c r="I145" s="1850" t="s">
        <v>813</v>
      </c>
    </row>
    <row customHeight="1" ht="11.25">
      <c r="A146" s="1850" t="s">
        <v>2258</v>
      </c>
      <c r="B146" s="1850" t="s">
        <v>16</v>
      </c>
      <c r="C146" s="1850" t="s">
        <v>2784</v>
      </c>
      <c r="D146" s="1850" t="s">
        <v>2785</v>
      </c>
      <c r="E146" s="1850" t="s">
        <v>2261</v>
      </c>
      <c r="F146" s="1850" t="s">
        <v>2786</v>
      </c>
      <c r="G146" s="1850" t="s">
        <v>2783</v>
      </c>
      <c r="H146" s="1850" t="s">
        <v>28</v>
      </c>
      <c r="I146" s="1850" t="s">
        <v>813</v>
      </c>
    </row>
    <row customHeight="1" ht="11.25">
      <c r="A147" s="1850" t="s">
        <v>2258</v>
      </c>
      <c r="B147" s="1850" t="s">
        <v>16</v>
      </c>
      <c r="C147" s="1850" t="s">
        <v>2787</v>
      </c>
      <c r="D147" s="1850" t="s">
        <v>2788</v>
      </c>
      <c r="E147" s="1850" t="s">
        <v>2789</v>
      </c>
      <c r="F147" s="1850" t="s">
        <v>55</v>
      </c>
      <c r="G147" s="1850" t="s">
        <v>2790</v>
      </c>
      <c r="H147" s="1850" t="s">
        <v>28</v>
      </c>
      <c r="I147" s="1850" t="s">
        <v>813</v>
      </c>
    </row>
    <row customHeight="1" ht="11.25">
      <c r="A148" s="1850" t="s">
        <v>2258</v>
      </c>
      <c r="B148" s="1850" t="s">
        <v>16</v>
      </c>
      <c r="C148" s="1850" t="s">
        <v>2791</v>
      </c>
      <c r="D148" s="1850" t="s">
        <v>2792</v>
      </c>
      <c r="E148" s="1850" t="s">
        <v>2793</v>
      </c>
      <c r="F148" s="1850" t="s">
        <v>2295</v>
      </c>
      <c r="G148" s="1850" t="s">
        <v>28</v>
      </c>
      <c r="H148" s="1850" t="s">
        <v>28</v>
      </c>
      <c r="I148" s="1850" t="s">
        <v>813</v>
      </c>
    </row>
    <row customHeight="1" ht="11.25">
      <c r="A149" s="1850" t="s">
        <v>2258</v>
      </c>
      <c r="B149" s="1850" t="s">
        <v>16</v>
      </c>
      <c r="C149" s="1850" t="s">
        <v>2794</v>
      </c>
      <c r="D149" s="1850" t="s">
        <v>2795</v>
      </c>
      <c r="E149" s="1850" t="s">
        <v>2796</v>
      </c>
      <c r="F149" s="1850" t="s">
        <v>2266</v>
      </c>
      <c r="G149" s="1850" t="s">
        <v>28</v>
      </c>
      <c r="H149" s="1850" t="s">
        <v>28</v>
      </c>
      <c r="I149" s="1850" t="s">
        <v>813</v>
      </c>
    </row>
    <row customHeight="1" ht="11.25">
      <c r="A150" s="1850" t="s">
        <v>2258</v>
      </c>
      <c r="B150" s="1850" t="s">
        <v>16</v>
      </c>
      <c r="C150" s="1850" t="s">
        <v>2797</v>
      </c>
      <c r="D150" s="1850" t="s">
        <v>2798</v>
      </c>
      <c r="E150" s="1850" t="s">
        <v>2799</v>
      </c>
      <c r="F150" s="1850" t="s">
        <v>2266</v>
      </c>
      <c r="G150" s="1850" t="s">
        <v>28</v>
      </c>
      <c r="H150" s="1850" t="s">
        <v>2800</v>
      </c>
      <c r="I150" s="1850" t="s">
        <v>813</v>
      </c>
    </row>
    <row customHeight="1" ht="11.25">
      <c r="A151" s="1850" t="s">
        <v>2258</v>
      </c>
      <c r="B151" s="1850" t="s">
        <v>16</v>
      </c>
      <c r="C151" s="1850" t="s">
        <v>2801</v>
      </c>
      <c r="D151" s="1850" t="s">
        <v>2802</v>
      </c>
      <c r="E151" s="1850" t="s">
        <v>2803</v>
      </c>
      <c r="F151" s="1850" t="s">
        <v>2334</v>
      </c>
      <c r="G151" s="1850" t="s">
        <v>28</v>
      </c>
      <c r="H151" s="1850" t="s">
        <v>28</v>
      </c>
      <c r="I151" s="1850" t="s">
        <v>813</v>
      </c>
    </row>
    <row customHeight="1" ht="11.25">
      <c r="A152" s="1850" t="s">
        <v>2258</v>
      </c>
      <c r="B152" s="1850" t="s">
        <v>16</v>
      </c>
      <c r="C152" s="1850" t="s">
        <v>2804</v>
      </c>
      <c r="D152" s="1850" t="s">
        <v>2805</v>
      </c>
      <c r="E152" s="1850" t="s">
        <v>2299</v>
      </c>
      <c r="F152" s="1850" t="s">
        <v>2806</v>
      </c>
      <c r="G152" s="1850" t="s">
        <v>28</v>
      </c>
      <c r="H152" s="1850" t="s">
        <v>28</v>
      </c>
      <c r="I152" s="1850" t="s">
        <v>813</v>
      </c>
    </row>
    <row customHeight="1" ht="11.25">
      <c r="A153" s="1850" t="s">
        <v>2258</v>
      </c>
      <c r="B153" s="1850" t="s">
        <v>16</v>
      </c>
      <c r="C153" s="1850" t="s">
        <v>2807</v>
      </c>
      <c r="D153" s="1850" t="s">
        <v>2808</v>
      </c>
      <c r="E153" s="1850" t="s">
        <v>2809</v>
      </c>
      <c r="F153" s="1850" t="s">
        <v>2334</v>
      </c>
      <c r="G153" s="1850" t="s">
        <v>28</v>
      </c>
      <c r="H153" s="1850" t="s">
        <v>28</v>
      </c>
      <c r="I153" s="1850" t="s">
        <v>813</v>
      </c>
    </row>
    <row customHeight="1" ht="11.25">
      <c r="A154" s="1850" t="s">
        <v>2258</v>
      </c>
      <c r="B154" s="1850" t="s">
        <v>16</v>
      </c>
      <c r="C154" s="1850" t="s">
        <v>2810</v>
      </c>
      <c r="D154" s="1850" t="s">
        <v>2811</v>
      </c>
      <c r="E154" s="1850" t="s">
        <v>2812</v>
      </c>
      <c r="F154" s="1850" t="s">
        <v>2334</v>
      </c>
      <c r="G154" s="1850" t="s">
        <v>28</v>
      </c>
      <c r="H154" s="1850" t="s">
        <v>28</v>
      </c>
      <c r="I154" s="1850" t="s">
        <v>813</v>
      </c>
    </row>
    <row customHeight="1" ht="11.25">
      <c r="A155" s="1850" t="s">
        <v>2258</v>
      </c>
      <c r="B155" s="1850" t="s">
        <v>16</v>
      </c>
      <c r="C155" s="1850" t="s">
        <v>2813</v>
      </c>
      <c r="D155" s="1850" t="s">
        <v>2814</v>
      </c>
      <c r="E155" s="1850" t="s">
        <v>2815</v>
      </c>
      <c r="F155" s="1850" t="s">
        <v>2462</v>
      </c>
      <c r="G155" s="1850" t="s">
        <v>28</v>
      </c>
      <c r="H155" s="1850" t="s">
        <v>28</v>
      </c>
      <c r="I155" s="1850" t="s">
        <v>813</v>
      </c>
    </row>
    <row customHeight="1" ht="11.25">
      <c r="A156" s="1850" t="s">
        <v>2258</v>
      </c>
      <c r="B156" s="1850" t="s">
        <v>16</v>
      </c>
      <c r="C156" s="1850" t="s">
        <v>2816</v>
      </c>
      <c r="D156" s="1850" t="s">
        <v>2817</v>
      </c>
      <c r="E156" s="1850" t="s">
        <v>2818</v>
      </c>
      <c r="F156" s="1850" t="s">
        <v>2334</v>
      </c>
      <c r="G156" s="1850" t="s">
        <v>28</v>
      </c>
      <c r="H156" s="1850" t="s">
        <v>2819</v>
      </c>
      <c r="I156" s="1850" t="s">
        <v>813</v>
      </c>
    </row>
    <row customHeight="1" ht="11.25">
      <c r="A157" s="1850" t="s">
        <v>2258</v>
      </c>
      <c r="B157" s="1850" t="s">
        <v>16</v>
      </c>
      <c r="C157" s="1850" t="s">
        <v>2820</v>
      </c>
      <c r="D157" s="1850" t="s">
        <v>2821</v>
      </c>
      <c r="E157" s="1850" t="s">
        <v>2822</v>
      </c>
      <c r="F157" s="1850" t="s">
        <v>2662</v>
      </c>
      <c r="G157" s="1850" t="s">
        <v>28</v>
      </c>
      <c r="H157" s="1850" t="s">
        <v>28</v>
      </c>
      <c r="I157" s="1850" t="s">
        <v>813</v>
      </c>
    </row>
    <row customHeight="1" ht="11.25">
      <c r="A158" s="1850" t="s">
        <v>2258</v>
      </c>
      <c r="B158" s="1850" t="s">
        <v>16</v>
      </c>
      <c r="C158" s="1850" t="s">
        <v>2823</v>
      </c>
      <c r="D158" s="1850" t="s">
        <v>2824</v>
      </c>
      <c r="E158" s="1850" t="s">
        <v>2825</v>
      </c>
      <c r="F158" s="1850" t="s">
        <v>2370</v>
      </c>
      <c r="G158" s="1850" t="s">
        <v>2826</v>
      </c>
      <c r="H158" s="1850" t="s">
        <v>28</v>
      </c>
      <c r="I158" s="1850" t="s">
        <v>813</v>
      </c>
    </row>
    <row customHeight="1" ht="11.25">
      <c r="A159" s="1850" t="s">
        <v>2258</v>
      </c>
      <c r="B159" s="1850" t="s">
        <v>16</v>
      </c>
      <c r="C159" s="1850" t="s">
        <v>2827</v>
      </c>
      <c r="D159" s="1850" t="s">
        <v>2828</v>
      </c>
      <c r="E159" s="1850" t="s">
        <v>2261</v>
      </c>
      <c r="F159" s="1850" t="s">
        <v>2519</v>
      </c>
      <c r="G159" s="1850" t="s">
        <v>2783</v>
      </c>
      <c r="H159" s="1850" t="s">
        <v>28</v>
      </c>
      <c r="I159" s="1850" t="s">
        <v>813</v>
      </c>
    </row>
    <row customHeight="1" ht="11.25">
      <c r="A160" s="1850" t="s">
        <v>2258</v>
      </c>
      <c r="B160" s="1850" t="s">
        <v>16</v>
      </c>
      <c r="C160" s="1850" t="s">
        <v>2829</v>
      </c>
      <c r="D160" s="1850" t="s">
        <v>2830</v>
      </c>
      <c r="E160" s="1850" t="s">
        <v>2831</v>
      </c>
      <c r="F160" s="1850" t="s">
        <v>2370</v>
      </c>
      <c r="G160" s="1850" t="s">
        <v>28</v>
      </c>
      <c r="H160" s="1850" t="s">
        <v>28</v>
      </c>
      <c r="I160" s="1850" t="s">
        <v>813</v>
      </c>
    </row>
    <row customHeight="1" ht="11.25">
      <c r="A161" s="1850" t="s">
        <v>2258</v>
      </c>
      <c r="B161" s="1850" t="s">
        <v>16</v>
      </c>
      <c r="C161" s="1850" t="s">
        <v>2832</v>
      </c>
      <c r="D161" s="1850" t="s">
        <v>2833</v>
      </c>
      <c r="E161" s="1850" t="s">
        <v>2834</v>
      </c>
      <c r="F161" s="1850" t="s">
        <v>2370</v>
      </c>
      <c r="G161" s="1850" t="s">
        <v>2835</v>
      </c>
      <c r="H161" s="1850" t="s">
        <v>28</v>
      </c>
      <c r="I161" s="1850" t="s">
        <v>813</v>
      </c>
    </row>
    <row customHeight="1" ht="11.25">
      <c r="A162" s="1850" t="s">
        <v>2258</v>
      </c>
      <c r="B162" s="1850" t="s">
        <v>16</v>
      </c>
      <c r="C162" s="1850" t="s">
        <v>2836</v>
      </c>
      <c r="D162" s="1850" t="s">
        <v>2837</v>
      </c>
      <c r="E162" s="1850" t="s">
        <v>2838</v>
      </c>
      <c r="F162" s="1850" t="s">
        <v>2370</v>
      </c>
      <c r="G162" s="1850" t="s">
        <v>28</v>
      </c>
      <c r="H162" s="1850" t="s">
        <v>28</v>
      </c>
      <c r="I162" s="1850" t="s">
        <v>813</v>
      </c>
    </row>
    <row customHeight="1" ht="11.25">
      <c r="A163" s="1850" t="s">
        <v>2258</v>
      </c>
      <c r="B163" s="1850" t="s">
        <v>16</v>
      </c>
      <c r="C163" s="1850" t="s">
        <v>2839</v>
      </c>
      <c r="D163" s="1850" t="s">
        <v>2840</v>
      </c>
      <c r="E163" s="1850" t="s">
        <v>2684</v>
      </c>
      <c r="F163" s="1850" t="s">
        <v>2841</v>
      </c>
      <c r="G163" s="1850" t="s">
        <v>28</v>
      </c>
      <c r="H163" s="1850" t="s">
        <v>28</v>
      </c>
      <c r="I163" s="1850" t="s">
        <v>813</v>
      </c>
    </row>
    <row customHeight="1" ht="11.25">
      <c r="A164" s="1850" t="s">
        <v>2258</v>
      </c>
      <c r="B164" s="1850" t="s">
        <v>16</v>
      </c>
      <c r="C164" s="1850" t="s">
        <v>2842</v>
      </c>
      <c r="D164" s="1850" t="s">
        <v>2843</v>
      </c>
      <c r="E164" s="1850" t="s">
        <v>2844</v>
      </c>
      <c r="F164" s="1850" t="s">
        <v>2370</v>
      </c>
      <c r="G164" s="1850" t="s">
        <v>28</v>
      </c>
      <c r="H164" s="1850" t="s">
        <v>28</v>
      </c>
      <c r="I164" s="1850" t="s">
        <v>813</v>
      </c>
    </row>
    <row customHeight="1" ht="11.25">
      <c r="A165" s="1850" t="s">
        <v>2258</v>
      </c>
      <c r="B165" s="1850" t="s">
        <v>16</v>
      </c>
      <c r="C165" s="1850" t="s">
        <v>2845</v>
      </c>
      <c r="D165" s="1850" t="s">
        <v>2846</v>
      </c>
      <c r="E165" s="1850" t="s">
        <v>2847</v>
      </c>
      <c r="F165" s="1850" t="s">
        <v>2346</v>
      </c>
      <c r="G165" s="1850" t="s">
        <v>28</v>
      </c>
      <c r="H165" s="1850" t="s">
        <v>28</v>
      </c>
      <c r="I165" s="1850" t="s">
        <v>813</v>
      </c>
    </row>
    <row customHeight="1" ht="11.25">
      <c r="A166" s="1850" t="s">
        <v>2258</v>
      </c>
      <c r="B166" s="1850" t="s">
        <v>16</v>
      </c>
      <c r="C166" s="1850" t="s">
        <v>2848</v>
      </c>
      <c r="D166" s="1850" t="s">
        <v>2849</v>
      </c>
      <c r="E166" s="1850" t="s">
        <v>2850</v>
      </c>
      <c r="F166" s="1850" t="s">
        <v>2334</v>
      </c>
      <c r="G166" s="1850" t="s">
        <v>2851</v>
      </c>
      <c r="H166" s="1850" t="s">
        <v>28</v>
      </c>
      <c r="I166" s="1850" t="s">
        <v>813</v>
      </c>
    </row>
    <row customHeight="1" ht="11.25">
      <c r="A167" s="1850" t="s">
        <v>2258</v>
      </c>
      <c r="B167" s="1850" t="s">
        <v>16</v>
      </c>
      <c r="C167" s="1850" t="s">
        <v>2852</v>
      </c>
      <c r="D167" s="1850" t="s">
        <v>2853</v>
      </c>
      <c r="E167" s="1850" t="s">
        <v>2854</v>
      </c>
      <c r="F167" s="1850" t="s">
        <v>2350</v>
      </c>
      <c r="G167" s="1850" t="s">
        <v>28</v>
      </c>
      <c r="H167" s="1850" t="s">
        <v>28</v>
      </c>
      <c r="I167" s="1850" t="s">
        <v>813</v>
      </c>
    </row>
    <row customHeight="1" ht="11.25">
      <c r="A168" s="1850" t="s">
        <v>2258</v>
      </c>
      <c r="B168" s="1850" t="s">
        <v>16</v>
      </c>
      <c r="C168" s="1850" t="s">
        <v>2855</v>
      </c>
      <c r="D168" s="1850" t="s">
        <v>2856</v>
      </c>
      <c r="E168" s="1850" t="s">
        <v>2857</v>
      </c>
      <c r="F168" s="1850" t="s">
        <v>2662</v>
      </c>
      <c r="G168" s="1850" t="s">
        <v>28</v>
      </c>
      <c r="H168" s="1850" t="s">
        <v>28</v>
      </c>
      <c r="I168" s="1850" t="s">
        <v>813</v>
      </c>
    </row>
    <row customHeight="1" ht="11.25">
      <c r="A169" s="1850" t="s">
        <v>2258</v>
      </c>
      <c r="B169" s="1850" t="s">
        <v>16</v>
      </c>
      <c r="C169" s="1850" t="s">
        <v>2858</v>
      </c>
      <c r="D169" s="1850" t="s">
        <v>2859</v>
      </c>
      <c r="E169" s="1850" t="s">
        <v>2860</v>
      </c>
      <c r="F169" s="1850" t="s">
        <v>2432</v>
      </c>
      <c r="G169" s="1850" t="s">
        <v>28</v>
      </c>
      <c r="H169" s="1850" t="s">
        <v>28</v>
      </c>
      <c r="I169" s="1850" t="s">
        <v>813</v>
      </c>
    </row>
    <row customHeight="1" ht="11.25">
      <c r="A170" s="1850" t="s">
        <v>2258</v>
      </c>
      <c r="B170" s="1850" t="s">
        <v>16</v>
      </c>
      <c r="C170" s="1850" t="s">
        <v>2861</v>
      </c>
      <c r="D170" s="1850" t="s">
        <v>2862</v>
      </c>
      <c r="E170" s="1850" t="s">
        <v>2863</v>
      </c>
      <c r="F170" s="1850" t="s">
        <v>2370</v>
      </c>
      <c r="G170" s="1850" t="s">
        <v>28</v>
      </c>
      <c r="H170" s="1850" t="s">
        <v>28</v>
      </c>
      <c r="I170" s="1850" t="s">
        <v>813</v>
      </c>
    </row>
    <row customHeight="1" ht="11.25">
      <c r="A171" s="1850" t="s">
        <v>2258</v>
      </c>
      <c r="B171" s="1850" t="s">
        <v>16</v>
      </c>
      <c r="C171" s="1850" t="s">
        <v>2864</v>
      </c>
      <c r="D171" s="1850" t="s">
        <v>2865</v>
      </c>
      <c r="E171" s="1850" t="s">
        <v>2866</v>
      </c>
      <c r="F171" s="1850" t="s">
        <v>2274</v>
      </c>
      <c r="G171" s="1850" t="s">
        <v>28</v>
      </c>
      <c r="H171" s="1850" t="s">
        <v>28</v>
      </c>
      <c r="I171" s="1850" t="s">
        <v>813</v>
      </c>
    </row>
    <row customHeight="1" ht="11.25">
      <c r="A172" s="1850" t="s">
        <v>2258</v>
      </c>
      <c r="B172" s="1850" t="s">
        <v>16</v>
      </c>
      <c r="C172" s="1850" t="s">
        <v>2867</v>
      </c>
      <c r="D172" s="1850" t="s">
        <v>2868</v>
      </c>
      <c r="E172" s="1850" t="s">
        <v>2869</v>
      </c>
      <c r="F172" s="1850" t="s">
        <v>2295</v>
      </c>
      <c r="G172" s="1850" t="s">
        <v>2870</v>
      </c>
      <c r="H172" s="1850" t="s">
        <v>28</v>
      </c>
      <c r="I172" s="1850" t="s">
        <v>813</v>
      </c>
    </row>
    <row customHeight="1" ht="11.25">
      <c r="A173" s="1850" t="s">
        <v>2258</v>
      </c>
      <c r="B173" s="1850" t="s">
        <v>16</v>
      </c>
      <c r="C173" s="1850" t="s">
        <v>2871</v>
      </c>
      <c r="D173" s="1850" t="s">
        <v>2872</v>
      </c>
      <c r="E173" s="1850" t="s">
        <v>2873</v>
      </c>
      <c r="F173" s="1850" t="s">
        <v>2334</v>
      </c>
      <c r="G173" s="1850" t="s">
        <v>28</v>
      </c>
      <c r="H173" s="1850" t="s">
        <v>2874</v>
      </c>
      <c r="I173" s="1850" t="s">
        <v>813</v>
      </c>
    </row>
    <row customHeight="1" ht="11.25">
      <c r="A174" s="1850" t="s">
        <v>2258</v>
      </c>
      <c r="B174" s="1850" t="s">
        <v>16</v>
      </c>
      <c r="C174" s="1850" t="s">
        <v>2875</v>
      </c>
      <c r="D174" s="1850" t="s">
        <v>2876</v>
      </c>
      <c r="E174" s="1850" t="s">
        <v>2877</v>
      </c>
      <c r="F174" s="1850" t="s">
        <v>2878</v>
      </c>
      <c r="G174" s="1850" t="s">
        <v>28</v>
      </c>
      <c r="H174" s="1850" t="s">
        <v>28</v>
      </c>
      <c r="I174" s="1850" t="s">
        <v>813</v>
      </c>
    </row>
    <row customHeight="1" ht="11.25">
      <c r="A175" s="1850" t="s">
        <v>2258</v>
      </c>
      <c r="B175" s="1850" t="s">
        <v>16</v>
      </c>
      <c r="C175" s="1850" t="s">
        <v>2879</v>
      </c>
      <c r="D175" s="1850" t="s">
        <v>2880</v>
      </c>
      <c r="E175" s="1850" t="s">
        <v>2881</v>
      </c>
      <c r="F175" s="1850" t="s">
        <v>2295</v>
      </c>
      <c r="G175" s="1850" t="s">
        <v>28</v>
      </c>
      <c r="H175" s="1850" t="s">
        <v>28</v>
      </c>
      <c r="I175" s="1850" t="s">
        <v>813</v>
      </c>
    </row>
    <row customHeight="1" ht="11.25">
      <c r="A176" s="1850" t="s">
        <v>2258</v>
      </c>
      <c r="B176" s="1850" t="s">
        <v>16</v>
      </c>
      <c r="C176" s="1850" t="s">
        <v>2882</v>
      </c>
      <c r="D176" s="1850" t="s">
        <v>2883</v>
      </c>
      <c r="E176" s="1850" t="s">
        <v>2884</v>
      </c>
      <c r="F176" s="1850" t="s">
        <v>2295</v>
      </c>
      <c r="G176" s="1850" t="s">
        <v>28</v>
      </c>
      <c r="H176" s="1850" t="s">
        <v>28</v>
      </c>
      <c r="I176" s="1850" t="s">
        <v>813</v>
      </c>
    </row>
    <row customHeight="1" ht="11.25">
      <c r="A177" s="1850" t="s">
        <v>2258</v>
      </c>
      <c r="B177" s="1850" t="s">
        <v>16</v>
      </c>
      <c r="C177" s="1850" t="s">
        <v>2885</v>
      </c>
      <c r="D177" s="1850" t="s">
        <v>2886</v>
      </c>
      <c r="E177" s="1850" t="s">
        <v>2887</v>
      </c>
      <c r="F177" s="1850" t="s">
        <v>2327</v>
      </c>
      <c r="G177" s="1850" t="s">
        <v>2888</v>
      </c>
      <c r="H177" s="1850" t="s">
        <v>28</v>
      </c>
      <c r="I177" s="1850" t="s">
        <v>813</v>
      </c>
    </row>
    <row customHeight="1" ht="11.25">
      <c r="A178" s="1850" t="s">
        <v>2258</v>
      </c>
      <c r="B178" s="1850" t="s">
        <v>16</v>
      </c>
      <c r="C178" s="1850" t="s">
        <v>2889</v>
      </c>
      <c r="D178" s="1850" t="s">
        <v>2890</v>
      </c>
      <c r="E178" s="1850" t="s">
        <v>2891</v>
      </c>
      <c r="F178" s="1850" t="s">
        <v>2892</v>
      </c>
      <c r="G178" s="1850" t="s">
        <v>2893</v>
      </c>
      <c r="H178" s="1850" t="s">
        <v>28</v>
      </c>
      <c r="I178" s="1850" t="s">
        <v>813</v>
      </c>
    </row>
    <row customHeight="1" ht="11.25">
      <c r="A179" s="1850" t="s">
        <v>2258</v>
      </c>
      <c r="B179" s="1850" t="s">
        <v>16</v>
      </c>
      <c r="C179" s="1850" t="s">
        <v>2894</v>
      </c>
      <c r="D179" s="1850" t="s">
        <v>2895</v>
      </c>
      <c r="E179" s="1850" t="s">
        <v>53</v>
      </c>
      <c r="F179" s="1850" t="s">
        <v>2295</v>
      </c>
      <c r="G179" s="1850" t="s">
        <v>28</v>
      </c>
      <c r="H179" s="1850" t="s">
        <v>28</v>
      </c>
      <c r="I179" s="1850" t="s">
        <v>813</v>
      </c>
    </row>
    <row customHeight="1" ht="11.25">
      <c r="A180" s="1850" t="s">
        <v>2258</v>
      </c>
      <c r="B180" s="1850" t="s">
        <v>16</v>
      </c>
      <c r="C180" s="1850" t="s">
        <v>2896</v>
      </c>
      <c r="D180" s="1850" t="s">
        <v>2897</v>
      </c>
      <c r="E180" s="1850" t="s">
        <v>2898</v>
      </c>
      <c r="F180" s="1850" t="s">
        <v>2560</v>
      </c>
      <c r="G180" s="1850" t="s">
        <v>2899</v>
      </c>
      <c r="H180" s="1850" t="s">
        <v>28</v>
      </c>
      <c r="I180" s="1850" t="s">
        <v>813</v>
      </c>
    </row>
    <row customHeight="1" ht="11.25">
      <c r="A181" s="1850" t="s">
        <v>2258</v>
      </c>
      <c r="B181" s="1850" t="s">
        <v>16</v>
      </c>
      <c r="C181" s="1850" t="s">
        <v>2900</v>
      </c>
      <c r="D181" s="1850" t="s">
        <v>2901</v>
      </c>
      <c r="E181" s="1850" t="s">
        <v>2902</v>
      </c>
      <c r="F181" s="1850" t="s">
        <v>2497</v>
      </c>
      <c r="G181" s="1850" t="s">
        <v>28</v>
      </c>
      <c r="H181" s="1850" t="s">
        <v>28</v>
      </c>
      <c r="I181" s="1850" t="s">
        <v>813</v>
      </c>
    </row>
    <row customHeight="1" ht="11.25">
      <c r="A182" s="1850" t="s">
        <v>2258</v>
      </c>
      <c r="B182" s="1850" t="s">
        <v>16</v>
      </c>
      <c r="C182" s="1850" t="s">
        <v>2903</v>
      </c>
      <c r="D182" s="1850" t="s">
        <v>2904</v>
      </c>
      <c r="E182" s="1850" t="s">
        <v>2905</v>
      </c>
      <c r="F182" s="1850" t="s">
        <v>2906</v>
      </c>
      <c r="G182" s="1850" t="s">
        <v>28</v>
      </c>
      <c r="H182" s="1850" t="s">
        <v>28</v>
      </c>
      <c r="I182" s="1850" t="s">
        <v>813</v>
      </c>
    </row>
    <row customHeight="1" ht="11.25">
      <c r="A183" s="1850" t="s">
        <v>2258</v>
      </c>
      <c r="B183" s="1850" t="s">
        <v>16</v>
      </c>
      <c r="C183" s="1850" t="s">
        <v>28</v>
      </c>
      <c r="D183" s="1850" t="s">
        <v>2907</v>
      </c>
      <c r="E183" s="1850" t="s">
        <v>2908</v>
      </c>
      <c r="F183" s="1850" t="s">
        <v>2350</v>
      </c>
      <c r="G183" s="1850" t="s">
        <v>28</v>
      </c>
      <c r="H183" s="1850" t="s">
        <v>28</v>
      </c>
      <c r="I183" s="1850" t="s">
        <v>813</v>
      </c>
    </row>
    <row customHeight="1" ht="11.25">
      <c r="A184" s="1850" t="s">
        <v>2258</v>
      </c>
      <c r="B184" s="1850" t="s">
        <v>16</v>
      </c>
      <c r="C184" s="1850" t="s">
        <v>28</v>
      </c>
      <c r="D184" s="1850" t="s">
        <v>2909</v>
      </c>
      <c r="E184" s="1850" t="s">
        <v>2910</v>
      </c>
      <c r="F184" s="1850" t="s">
        <v>2346</v>
      </c>
      <c r="G184" s="1850" t="s">
        <v>28</v>
      </c>
      <c r="H184" s="1850" t="s">
        <v>28</v>
      </c>
      <c r="I184" s="1850" t="s">
        <v>813</v>
      </c>
    </row>
    <row customHeight="1" ht="11.25">
      <c r="A185" s="1850" t="s">
        <v>2258</v>
      </c>
      <c r="B185" s="1850" t="s">
        <v>16</v>
      </c>
      <c r="C185" s="1850" t="s">
        <v>2911</v>
      </c>
      <c r="D185" s="1850" t="s">
        <v>2912</v>
      </c>
      <c r="E185" s="1850" t="s">
        <v>2913</v>
      </c>
      <c r="F185" s="1850" t="s">
        <v>2295</v>
      </c>
      <c r="G185" s="1850" t="s">
        <v>28</v>
      </c>
      <c r="H185" s="1850" t="s">
        <v>28</v>
      </c>
      <c r="I185" s="1850" t="s">
        <v>813</v>
      </c>
    </row>
    <row customHeight="1" ht="11.25">
      <c r="A186" s="1850" t="s">
        <v>2258</v>
      </c>
      <c r="B186" s="1850" t="s">
        <v>16</v>
      </c>
      <c r="C186" s="1850" t="s">
        <v>2914</v>
      </c>
      <c r="D186" s="1850" t="s">
        <v>2915</v>
      </c>
      <c r="E186" s="1850" t="s">
        <v>2916</v>
      </c>
      <c r="F186" s="1850" t="s">
        <v>2295</v>
      </c>
      <c r="G186" s="1850" t="s">
        <v>28</v>
      </c>
      <c r="H186" s="1850" t="s">
        <v>2400</v>
      </c>
      <c r="I186" s="1850" t="s">
        <v>813</v>
      </c>
    </row>
    <row customHeight="1" ht="11.25">
      <c r="A187" s="1850" t="s">
        <v>2258</v>
      </c>
      <c r="B187" s="1850" t="s">
        <v>16</v>
      </c>
      <c r="C187" s="1850" t="s">
        <v>2917</v>
      </c>
      <c r="D187" s="1850" t="s">
        <v>2918</v>
      </c>
      <c r="E187" s="1850" t="s">
        <v>2919</v>
      </c>
      <c r="F187" s="1850" t="s">
        <v>2266</v>
      </c>
      <c r="G187" s="1850" t="s">
        <v>28</v>
      </c>
      <c r="H187" s="1850" t="s">
        <v>28</v>
      </c>
      <c r="I187" s="1850" t="s">
        <v>813</v>
      </c>
    </row>
    <row customHeight="1" ht="11.25">
      <c r="A188" s="1850" t="s">
        <v>2258</v>
      </c>
      <c r="B188" s="1850" t="s">
        <v>16</v>
      </c>
      <c r="C188" s="1850" t="s">
        <v>2920</v>
      </c>
      <c r="D188" s="1850" t="s">
        <v>2921</v>
      </c>
      <c r="E188" s="1850" t="s">
        <v>2390</v>
      </c>
      <c r="F188" s="1850" t="s">
        <v>2922</v>
      </c>
      <c r="G188" s="1850" t="s">
        <v>28</v>
      </c>
      <c r="H188" s="1850" t="s">
        <v>28</v>
      </c>
      <c r="I188" s="1850" t="s">
        <v>813</v>
      </c>
    </row>
    <row customHeight="1" ht="11.25">
      <c r="A189" s="1850" t="s">
        <v>2258</v>
      </c>
      <c r="B189" s="1850" t="s">
        <v>16</v>
      </c>
      <c r="C189" s="1850" t="s">
        <v>2923</v>
      </c>
      <c r="D189" s="1850" t="s">
        <v>2924</v>
      </c>
      <c r="E189" s="1850" t="s">
        <v>2925</v>
      </c>
      <c r="F189" s="1850" t="s">
        <v>2295</v>
      </c>
      <c r="G189" s="1850" t="s">
        <v>28</v>
      </c>
      <c r="H189" s="1850" t="s">
        <v>28</v>
      </c>
      <c r="I189" s="1850" t="s">
        <v>813</v>
      </c>
    </row>
    <row customHeight="1" ht="11.25">
      <c r="A190" s="1850" t="s">
        <v>2258</v>
      </c>
      <c r="B190" s="1850" t="s">
        <v>16</v>
      </c>
      <c r="C190" s="1850" t="s">
        <v>2926</v>
      </c>
      <c r="D190" s="1850" t="s">
        <v>2927</v>
      </c>
      <c r="E190" s="1850" t="s">
        <v>2261</v>
      </c>
      <c r="F190" s="1850" t="s">
        <v>2928</v>
      </c>
      <c r="G190" s="1850" t="s">
        <v>28</v>
      </c>
      <c r="H190" s="1850" t="s">
        <v>28</v>
      </c>
      <c r="I190" s="1850" t="s">
        <v>813</v>
      </c>
    </row>
    <row customHeight="1" ht="11.25">
      <c r="A191" s="1850" t="s">
        <v>2258</v>
      </c>
      <c r="B191" s="1850" t="s">
        <v>16</v>
      </c>
      <c r="C191" s="1850" t="s">
        <v>2929</v>
      </c>
      <c r="D191" s="1850" t="s">
        <v>2930</v>
      </c>
      <c r="E191" s="1850" t="s">
        <v>2648</v>
      </c>
      <c r="F191" s="1850" t="s">
        <v>2931</v>
      </c>
      <c r="G191" s="1850" t="s">
        <v>28</v>
      </c>
      <c r="H191" s="1850" t="s">
        <v>28</v>
      </c>
      <c r="I191" s="1850" t="s">
        <v>813</v>
      </c>
    </row>
    <row customHeight="1" ht="11.25">
      <c r="A192" s="1850" t="s">
        <v>2258</v>
      </c>
      <c r="B192" s="1850" t="s">
        <v>16</v>
      </c>
      <c r="C192" s="1850" t="s">
        <v>2932</v>
      </c>
      <c r="D192" s="1850" t="s">
        <v>2933</v>
      </c>
      <c r="E192" s="1850" t="s">
        <v>2584</v>
      </c>
      <c r="F192" s="1850" t="s">
        <v>2679</v>
      </c>
      <c r="G192" s="1850" t="s">
        <v>28</v>
      </c>
      <c r="H192" s="1850" t="s">
        <v>28</v>
      </c>
      <c r="I192" s="1850" t="s">
        <v>813</v>
      </c>
    </row>
    <row customHeight="1" ht="11.25">
      <c r="A193" s="1850" t="s">
        <v>2258</v>
      </c>
      <c r="B193" s="1850" t="s">
        <v>16</v>
      </c>
      <c r="C193" s="1850" t="s">
        <v>2934</v>
      </c>
      <c r="D193" s="1850" t="s">
        <v>2935</v>
      </c>
      <c r="E193" s="1850" t="s">
        <v>2584</v>
      </c>
      <c r="F193" s="1850" t="s">
        <v>2936</v>
      </c>
      <c r="G193" s="1850" t="s">
        <v>28</v>
      </c>
      <c r="H193" s="1850" t="s">
        <v>28</v>
      </c>
      <c r="I193" s="1850" t="s">
        <v>813</v>
      </c>
    </row>
    <row customHeight="1" ht="11.25">
      <c r="A194" s="1850" t="s">
        <v>2258</v>
      </c>
      <c r="B194" s="1850" t="s">
        <v>16</v>
      </c>
      <c r="C194" s="1850" t="s">
        <v>2937</v>
      </c>
      <c r="D194" s="1850" t="s">
        <v>2938</v>
      </c>
      <c r="E194" s="1850" t="s">
        <v>2898</v>
      </c>
      <c r="F194" s="1850" t="s">
        <v>2939</v>
      </c>
      <c r="G194" s="1850" t="s">
        <v>28</v>
      </c>
      <c r="H194" s="1850" t="s">
        <v>2940</v>
      </c>
      <c r="I194" s="1850" t="s">
        <v>813</v>
      </c>
    </row>
    <row customHeight="1" ht="11.25">
      <c r="A195" s="1850" t="s">
        <v>2258</v>
      </c>
      <c r="B195" s="1850" t="s">
        <v>16</v>
      </c>
      <c r="C195" s="1850" t="s">
        <v>2941</v>
      </c>
      <c r="D195" s="1850" t="s">
        <v>2942</v>
      </c>
      <c r="E195" s="1850" t="s">
        <v>2330</v>
      </c>
      <c r="F195" s="1850" t="s">
        <v>2943</v>
      </c>
      <c r="G195" s="1850" t="s">
        <v>28</v>
      </c>
      <c r="H195" s="1850" t="s">
        <v>28</v>
      </c>
      <c r="I195" s="1850" t="s">
        <v>813</v>
      </c>
    </row>
    <row customHeight="1" ht="11.25">
      <c r="A196" s="1850" t="s">
        <v>2258</v>
      </c>
      <c r="B196" s="1850" t="s">
        <v>16</v>
      </c>
      <c r="C196" s="1850" t="s">
        <v>2944</v>
      </c>
      <c r="D196" s="1850" t="s">
        <v>2945</v>
      </c>
      <c r="E196" s="1850" t="s">
        <v>2330</v>
      </c>
      <c r="F196" s="1850" t="s">
        <v>2946</v>
      </c>
      <c r="G196" s="1850" t="s">
        <v>28</v>
      </c>
      <c r="H196" s="1850" t="s">
        <v>28</v>
      </c>
      <c r="I196" s="1850" t="s">
        <v>813</v>
      </c>
    </row>
    <row customHeight="1" ht="11.25">
      <c r="A197" s="1850" t="s">
        <v>2258</v>
      </c>
      <c r="B197" s="1850" t="s">
        <v>16</v>
      </c>
      <c r="C197" s="1850" t="s">
        <v>2947</v>
      </c>
      <c r="D197" s="1850" t="s">
        <v>2948</v>
      </c>
      <c r="E197" s="1850" t="s">
        <v>2330</v>
      </c>
      <c r="F197" s="1850" t="s">
        <v>2949</v>
      </c>
      <c r="G197" s="1850" t="s">
        <v>28</v>
      </c>
      <c r="H197" s="1850" t="s">
        <v>28</v>
      </c>
      <c r="I197" s="1850" t="s">
        <v>813</v>
      </c>
    </row>
    <row customHeight="1" ht="11.25">
      <c r="A198" s="1850" t="s">
        <v>2258</v>
      </c>
      <c r="B198" s="1850" t="s">
        <v>16</v>
      </c>
      <c r="C198" s="1850" t="s">
        <v>2950</v>
      </c>
      <c r="D198" s="1850" t="s">
        <v>2951</v>
      </c>
      <c r="E198" s="1850" t="s">
        <v>2676</v>
      </c>
      <c r="F198" s="1850" t="s">
        <v>2952</v>
      </c>
      <c r="G198" s="1850" t="s">
        <v>28</v>
      </c>
      <c r="H198" s="1850" t="s">
        <v>28</v>
      </c>
      <c r="I198" s="1850" t="s">
        <v>813</v>
      </c>
    </row>
    <row customHeight="1" ht="11.25">
      <c r="A199" s="1850" t="s">
        <v>2258</v>
      </c>
      <c r="B199" s="1850" t="s">
        <v>16</v>
      </c>
      <c r="C199" s="1850" t="s">
        <v>2953</v>
      </c>
      <c r="D199" s="1850" t="s">
        <v>2954</v>
      </c>
      <c r="E199" s="1850" t="s">
        <v>2676</v>
      </c>
      <c r="F199" s="1850" t="s">
        <v>2955</v>
      </c>
      <c r="G199" s="1850" t="s">
        <v>2956</v>
      </c>
      <c r="H199" s="1850" t="s">
        <v>28</v>
      </c>
      <c r="I199" s="1850" t="s">
        <v>813</v>
      </c>
    </row>
    <row customHeight="1" ht="11.25">
      <c r="A200" s="1850" t="s">
        <v>2258</v>
      </c>
      <c r="B200" s="1850" t="s">
        <v>16</v>
      </c>
      <c r="C200" s="1850" t="s">
        <v>2957</v>
      </c>
      <c r="D200" s="1850" t="s">
        <v>2958</v>
      </c>
      <c r="E200" s="1850" t="s">
        <v>2959</v>
      </c>
      <c r="F200" s="1850" t="s">
        <v>55</v>
      </c>
      <c r="G200" s="1850" t="s">
        <v>28</v>
      </c>
      <c r="H200" s="1850" t="s">
        <v>28</v>
      </c>
      <c r="I200" s="1850" t="s">
        <v>813</v>
      </c>
    </row>
    <row customHeight="1" ht="11.25">
      <c r="A201" s="1850" t="s">
        <v>2258</v>
      </c>
      <c r="B201" s="1850" t="s">
        <v>16</v>
      </c>
      <c r="C201" s="1850" t="s">
        <v>2960</v>
      </c>
      <c r="D201" s="1850" t="s">
        <v>2961</v>
      </c>
      <c r="E201" s="1850" t="s">
        <v>2962</v>
      </c>
      <c r="F201" s="1850" t="s">
        <v>2334</v>
      </c>
      <c r="G201" s="1850" t="s">
        <v>28</v>
      </c>
      <c r="H201" s="1850" t="s">
        <v>28</v>
      </c>
      <c r="I201" s="1850" t="s">
        <v>813</v>
      </c>
    </row>
    <row customHeight="1" ht="11.25">
      <c r="A202" s="1850" t="s">
        <v>2258</v>
      </c>
      <c r="B202" s="1850" t="s">
        <v>16</v>
      </c>
      <c r="C202" s="1850" t="s">
        <v>2963</v>
      </c>
      <c r="D202" s="1850" t="s">
        <v>2964</v>
      </c>
      <c r="E202" s="1850" t="s">
        <v>2965</v>
      </c>
      <c r="F202" s="1850" t="s">
        <v>2530</v>
      </c>
      <c r="G202" s="1850" t="s">
        <v>28</v>
      </c>
      <c r="H202" s="1850" t="s">
        <v>28</v>
      </c>
      <c r="I202" s="1850" t="s">
        <v>813</v>
      </c>
    </row>
    <row customHeight="1" ht="11.25">
      <c r="A203" s="1850" t="s">
        <v>2258</v>
      </c>
      <c r="B203" s="1850" t="s">
        <v>16</v>
      </c>
      <c r="C203" s="1850" t="s">
        <v>2966</v>
      </c>
      <c r="D203" s="1850" t="s">
        <v>2967</v>
      </c>
      <c r="E203" s="1850" t="s">
        <v>2968</v>
      </c>
      <c r="F203" s="1850" t="s">
        <v>2350</v>
      </c>
      <c r="G203" s="1850" t="s">
        <v>28</v>
      </c>
      <c r="H203" s="1850" t="s">
        <v>28</v>
      </c>
      <c r="I203" s="1850" t="s">
        <v>813</v>
      </c>
    </row>
    <row customHeight="1" ht="11.25">
      <c r="A204" s="1850" t="s">
        <v>2258</v>
      </c>
      <c r="B204" s="1850" t="s">
        <v>16</v>
      </c>
      <c r="C204" s="1850" t="s">
        <v>13</v>
      </c>
      <c r="D204" s="1850" t="s">
        <v>50</v>
      </c>
      <c r="E204" s="1850" t="s">
        <v>53</v>
      </c>
      <c r="F204" s="1850" t="s">
        <v>55</v>
      </c>
      <c r="G204" s="1850" t="s">
        <v>2969</v>
      </c>
      <c r="H204" s="1850" t="s">
        <v>28</v>
      </c>
      <c r="I204" s="1850" t="s">
        <v>813</v>
      </c>
    </row>
    <row customHeight="1" ht="11.25">
      <c r="A205" s="1850" t="s">
        <v>2258</v>
      </c>
      <c r="B205" s="1850" t="s">
        <v>16</v>
      </c>
      <c r="C205" s="1850" t="s">
        <v>2970</v>
      </c>
      <c r="D205" s="1850" t="s">
        <v>2971</v>
      </c>
      <c r="E205" s="1850" t="s">
        <v>2386</v>
      </c>
      <c r="F205" s="1850" t="s">
        <v>2972</v>
      </c>
      <c r="G205" s="1850" t="s">
        <v>28</v>
      </c>
      <c r="H205" s="1850" t="s">
        <v>28</v>
      </c>
      <c r="I205" s="1850" t="s">
        <v>813</v>
      </c>
    </row>
    <row customHeight="1" ht="11.25">
      <c r="A206" s="1850" t="s">
        <v>2258</v>
      </c>
      <c r="B206" s="1850" t="s">
        <v>16</v>
      </c>
      <c r="C206" s="1850" t="s">
        <v>2263</v>
      </c>
      <c r="D206" s="1850" t="s">
        <v>2264</v>
      </c>
      <c r="E206" s="1850" t="s">
        <v>2265</v>
      </c>
      <c r="F206" s="1850" t="s">
        <v>2266</v>
      </c>
      <c r="G206" s="1850" t="s">
        <v>28</v>
      </c>
      <c r="H206" s="1850" t="s">
        <v>28</v>
      </c>
      <c r="I206" s="1850" t="s">
        <v>899</v>
      </c>
    </row>
    <row customHeight="1" ht="11.25">
      <c r="A207" s="1850" t="s">
        <v>2258</v>
      </c>
      <c r="B207" s="1850" t="s">
        <v>16</v>
      </c>
      <c r="C207" s="1850" t="s">
        <v>2297</v>
      </c>
      <c r="D207" s="1850" t="s">
        <v>2298</v>
      </c>
      <c r="E207" s="1850" t="s">
        <v>2299</v>
      </c>
      <c r="F207" s="1850" t="s">
        <v>2300</v>
      </c>
      <c r="G207" s="1850" t="s">
        <v>28</v>
      </c>
      <c r="H207" s="1850" t="s">
        <v>28</v>
      </c>
      <c r="I207" s="1850" t="s">
        <v>899</v>
      </c>
    </row>
    <row customHeight="1" ht="11.25">
      <c r="A208" s="1850" t="s">
        <v>2258</v>
      </c>
      <c r="B208" s="1850" t="s">
        <v>16</v>
      </c>
      <c r="C208" s="1850" t="s">
        <v>2301</v>
      </c>
      <c r="D208" s="1850" t="s">
        <v>2302</v>
      </c>
      <c r="E208" s="1850" t="s">
        <v>2303</v>
      </c>
      <c r="F208" s="1850" t="s">
        <v>2274</v>
      </c>
      <c r="G208" s="1850" t="s">
        <v>2304</v>
      </c>
      <c r="H208" s="1850" t="s">
        <v>28</v>
      </c>
      <c r="I208" s="1850" t="s">
        <v>899</v>
      </c>
    </row>
    <row customHeight="1" ht="11.25">
      <c r="A209" s="1850" t="s">
        <v>2258</v>
      </c>
      <c r="B209" s="1850" t="s">
        <v>16</v>
      </c>
      <c r="C209" s="1850" t="s">
        <v>2308</v>
      </c>
      <c r="D209" s="1850" t="s">
        <v>2309</v>
      </c>
      <c r="E209" s="1850" t="s">
        <v>2310</v>
      </c>
      <c r="F209" s="1850" t="s">
        <v>2286</v>
      </c>
      <c r="G209" s="1850" t="s">
        <v>2311</v>
      </c>
      <c r="H209" s="1850" t="s">
        <v>2312</v>
      </c>
      <c r="I209" s="1850" t="s">
        <v>899</v>
      </c>
    </row>
    <row customHeight="1" ht="11.25">
      <c r="A210" s="1850" t="s">
        <v>2258</v>
      </c>
      <c r="B210" s="1850" t="s">
        <v>16</v>
      </c>
      <c r="C210" s="1850" t="s">
        <v>2319</v>
      </c>
      <c r="D210" s="1850" t="s">
        <v>2320</v>
      </c>
      <c r="E210" s="1850" t="s">
        <v>2321</v>
      </c>
      <c r="F210" s="1850" t="s">
        <v>2322</v>
      </c>
      <c r="G210" s="1850" t="s">
        <v>2323</v>
      </c>
      <c r="H210" s="1850" t="s">
        <v>28</v>
      </c>
      <c r="I210" s="1850" t="s">
        <v>899</v>
      </c>
    </row>
    <row customHeight="1" ht="11.25">
      <c r="A211" s="1850" t="s">
        <v>2258</v>
      </c>
      <c r="B211" s="1850" t="s">
        <v>16</v>
      </c>
      <c r="C211" s="1850" t="s">
        <v>2328</v>
      </c>
      <c r="D211" s="1850" t="s">
        <v>2329</v>
      </c>
      <c r="E211" s="1850" t="s">
        <v>2330</v>
      </c>
      <c r="F211" s="1850" t="s">
        <v>2274</v>
      </c>
      <c r="G211" s="1850" t="s">
        <v>28</v>
      </c>
      <c r="H211" s="1850" t="s">
        <v>28</v>
      </c>
      <c r="I211" s="1850" t="s">
        <v>899</v>
      </c>
    </row>
    <row customHeight="1" ht="11.25">
      <c r="A212" s="1850" t="s">
        <v>2258</v>
      </c>
      <c r="B212" s="1850" t="s">
        <v>16</v>
      </c>
      <c r="C212" s="1850" t="s">
        <v>2331</v>
      </c>
      <c r="D212" s="1850" t="s">
        <v>2332</v>
      </c>
      <c r="E212" s="1850" t="s">
        <v>2333</v>
      </c>
      <c r="F212" s="1850" t="s">
        <v>2334</v>
      </c>
      <c r="G212" s="1850" t="s">
        <v>28</v>
      </c>
      <c r="H212" s="1850" t="s">
        <v>28</v>
      </c>
      <c r="I212" s="1850" t="s">
        <v>899</v>
      </c>
    </row>
    <row customHeight="1" ht="11.25">
      <c r="A213" s="1850" t="s">
        <v>2258</v>
      </c>
      <c r="B213" s="1850" t="s">
        <v>16</v>
      </c>
      <c r="C213" s="1850" t="s">
        <v>2335</v>
      </c>
      <c r="D213" s="1850" t="s">
        <v>2336</v>
      </c>
      <c r="E213" s="1850" t="s">
        <v>2337</v>
      </c>
      <c r="F213" s="1850" t="s">
        <v>2338</v>
      </c>
      <c r="G213" s="1850" t="s">
        <v>28</v>
      </c>
      <c r="H213" s="1850" t="s">
        <v>28</v>
      </c>
      <c r="I213" s="1850" t="s">
        <v>899</v>
      </c>
    </row>
    <row customHeight="1" ht="11.25">
      <c r="A214" s="1850" t="s">
        <v>2258</v>
      </c>
      <c r="B214" s="1850" t="s">
        <v>16</v>
      </c>
      <c r="C214" s="1850" t="s">
        <v>2339</v>
      </c>
      <c r="D214" s="1850" t="s">
        <v>2340</v>
      </c>
      <c r="E214" s="1850" t="s">
        <v>2341</v>
      </c>
      <c r="F214" s="1850" t="s">
        <v>2342</v>
      </c>
      <c r="G214" s="1850" t="s">
        <v>28</v>
      </c>
      <c r="H214" s="1850" t="s">
        <v>28</v>
      </c>
      <c r="I214" s="1850" t="s">
        <v>899</v>
      </c>
    </row>
    <row customHeight="1" ht="11.25">
      <c r="A215" s="1850" t="s">
        <v>2258</v>
      </c>
      <c r="B215" s="1850" t="s">
        <v>16</v>
      </c>
      <c r="C215" s="1850" t="s">
        <v>2352</v>
      </c>
      <c r="D215" s="1850" t="s">
        <v>2353</v>
      </c>
      <c r="E215" s="1850" t="s">
        <v>2354</v>
      </c>
      <c r="F215" s="1850" t="s">
        <v>2355</v>
      </c>
      <c r="G215" s="1850" t="s">
        <v>28</v>
      </c>
      <c r="H215" s="1850" t="s">
        <v>28</v>
      </c>
      <c r="I215" s="1850" t="s">
        <v>899</v>
      </c>
    </row>
    <row customHeight="1" ht="11.25">
      <c r="A216" s="1850" t="s">
        <v>2258</v>
      </c>
      <c r="B216" s="1850" t="s">
        <v>16</v>
      </c>
      <c r="C216" s="1850" t="s">
        <v>2356</v>
      </c>
      <c r="D216" s="1850" t="s">
        <v>2357</v>
      </c>
      <c r="E216" s="1850" t="s">
        <v>2358</v>
      </c>
      <c r="F216" s="1850" t="s">
        <v>2291</v>
      </c>
      <c r="G216" s="1850" t="s">
        <v>2359</v>
      </c>
      <c r="H216" s="1850" t="s">
        <v>28</v>
      </c>
      <c r="I216" s="1850" t="s">
        <v>899</v>
      </c>
    </row>
    <row customHeight="1" ht="11.25">
      <c r="A217" s="1850" t="s">
        <v>2258</v>
      </c>
      <c r="B217" s="1850" t="s">
        <v>16</v>
      </c>
      <c r="C217" s="1850" t="s">
        <v>2392</v>
      </c>
      <c r="D217" s="1850" t="s">
        <v>2393</v>
      </c>
      <c r="E217" s="1850" t="s">
        <v>2394</v>
      </c>
      <c r="F217" s="1850" t="s">
        <v>2395</v>
      </c>
      <c r="G217" s="1850" t="s">
        <v>2396</v>
      </c>
      <c r="H217" s="1850" t="s">
        <v>28</v>
      </c>
      <c r="I217" s="1850" t="s">
        <v>899</v>
      </c>
    </row>
    <row customHeight="1" ht="11.25">
      <c r="A218" s="1850" t="s">
        <v>2258</v>
      </c>
      <c r="B218" s="1850" t="s">
        <v>16</v>
      </c>
      <c r="C218" s="1850" t="s">
        <v>2429</v>
      </c>
      <c r="D218" s="1850" t="s">
        <v>2430</v>
      </c>
      <c r="E218" s="1850" t="s">
        <v>2431</v>
      </c>
      <c r="F218" s="1850" t="s">
        <v>2432</v>
      </c>
      <c r="G218" s="1850" t="s">
        <v>2433</v>
      </c>
      <c r="H218" s="1850" t="s">
        <v>28</v>
      </c>
      <c r="I218" s="1850" t="s">
        <v>899</v>
      </c>
    </row>
    <row customHeight="1" ht="11.25">
      <c r="A219" s="1850" t="s">
        <v>2258</v>
      </c>
      <c r="B219" s="1850" t="s">
        <v>16</v>
      </c>
      <c r="C219" s="1850" t="s">
        <v>2438</v>
      </c>
      <c r="D219" s="1850" t="s">
        <v>2439</v>
      </c>
      <c r="E219" s="1850" t="s">
        <v>2440</v>
      </c>
      <c r="F219" s="1850" t="s">
        <v>2432</v>
      </c>
      <c r="G219" s="1850" t="s">
        <v>2441</v>
      </c>
      <c r="H219" s="1850" t="s">
        <v>28</v>
      </c>
      <c r="I219" s="1850" t="s">
        <v>899</v>
      </c>
    </row>
    <row customHeight="1" ht="11.25">
      <c r="A220" s="1850" t="s">
        <v>2258</v>
      </c>
      <c r="B220" s="1850" t="s">
        <v>16</v>
      </c>
      <c r="C220" s="1850" t="s">
        <v>2442</v>
      </c>
      <c r="D220" s="1850" t="s">
        <v>2443</v>
      </c>
      <c r="E220" s="1850" t="s">
        <v>2444</v>
      </c>
      <c r="F220" s="1850" t="s">
        <v>2334</v>
      </c>
      <c r="G220" s="1850" t="s">
        <v>28</v>
      </c>
      <c r="H220" s="1850" t="s">
        <v>2445</v>
      </c>
      <c r="I220" s="1850" t="s">
        <v>899</v>
      </c>
    </row>
    <row customHeight="1" ht="11.25">
      <c r="A221" s="1850" t="s">
        <v>2258</v>
      </c>
      <c r="B221" s="1850" t="s">
        <v>16</v>
      </c>
      <c r="C221" s="1850" t="s">
        <v>2449</v>
      </c>
      <c r="D221" s="1850" t="s">
        <v>2450</v>
      </c>
      <c r="E221" s="1850" t="s">
        <v>2451</v>
      </c>
      <c r="F221" s="1850" t="s">
        <v>2286</v>
      </c>
      <c r="G221" s="1850" t="s">
        <v>28</v>
      </c>
      <c r="H221" s="1850" t="s">
        <v>28</v>
      </c>
      <c r="I221" s="1850" t="s">
        <v>899</v>
      </c>
    </row>
    <row customHeight="1" ht="11.25">
      <c r="A222" s="1850" t="s">
        <v>2258</v>
      </c>
      <c r="B222" s="1850" t="s">
        <v>16</v>
      </c>
      <c r="C222" s="1850" t="s">
        <v>2452</v>
      </c>
      <c r="D222" s="1850" t="s">
        <v>2453</v>
      </c>
      <c r="E222" s="1850" t="s">
        <v>2454</v>
      </c>
      <c r="F222" s="1850" t="s">
        <v>2322</v>
      </c>
      <c r="G222" s="1850" t="s">
        <v>28</v>
      </c>
      <c r="H222" s="1850" t="s">
        <v>28</v>
      </c>
      <c r="I222" s="1850" t="s">
        <v>899</v>
      </c>
    </row>
    <row customHeight="1" ht="11.25">
      <c r="A223" s="1850" t="s">
        <v>2258</v>
      </c>
      <c r="B223" s="1850" t="s">
        <v>16</v>
      </c>
      <c r="C223" s="1850" t="s">
        <v>2459</v>
      </c>
      <c r="D223" s="1850" t="s">
        <v>2460</v>
      </c>
      <c r="E223" s="1850" t="s">
        <v>2461</v>
      </c>
      <c r="F223" s="1850" t="s">
        <v>2462</v>
      </c>
      <c r="G223" s="1850" t="s">
        <v>2463</v>
      </c>
      <c r="H223" s="1850" t="s">
        <v>28</v>
      </c>
      <c r="I223" s="1850" t="s">
        <v>899</v>
      </c>
    </row>
    <row customHeight="1" ht="11.25">
      <c r="A224" s="1850" t="s">
        <v>2258</v>
      </c>
      <c r="B224" s="1850" t="s">
        <v>16</v>
      </c>
      <c r="C224" s="1850" t="s">
        <v>2464</v>
      </c>
      <c r="D224" s="1850" t="s">
        <v>2465</v>
      </c>
      <c r="E224" s="1850" t="s">
        <v>2466</v>
      </c>
      <c r="F224" s="1850" t="s">
        <v>2462</v>
      </c>
      <c r="G224" s="1850" t="s">
        <v>2467</v>
      </c>
      <c r="H224" s="1850" t="s">
        <v>28</v>
      </c>
      <c r="I224" s="1850" t="s">
        <v>899</v>
      </c>
    </row>
    <row customHeight="1" ht="11.25">
      <c r="A225" s="1850" t="s">
        <v>2258</v>
      </c>
      <c r="B225" s="1850" t="s">
        <v>16</v>
      </c>
      <c r="C225" s="1850" t="s">
        <v>2468</v>
      </c>
      <c r="D225" s="1850" t="s">
        <v>2469</v>
      </c>
      <c r="E225" s="1850" t="s">
        <v>2470</v>
      </c>
      <c r="F225" s="1850" t="s">
        <v>2350</v>
      </c>
      <c r="G225" s="1850" t="s">
        <v>28</v>
      </c>
      <c r="H225" s="1850" t="s">
        <v>28</v>
      </c>
      <c r="I225" s="1850" t="s">
        <v>899</v>
      </c>
    </row>
    <row customHeight="1" ht="11.25">
      <c r="A226" s="1850" t="s">
        <v>2258</v>
      </c>
      <c r="B226" s="1850" t="s">
        <v>16</v>
      </c>
      <c r="C226" s="1850" t="s">
        <v>2475</v>
      </c>
      <c r="D226" s="1850" t="s">
        <v>2476</v>
      </c>
      <c r="E226" s="1850" t="s">
        <v>2477</v>
      </c>
      <c r="F226" s="1850" t="s">
        <v>2334</v>
      </c>
      <c r="G226" s="1850" t="s">
        <v>2478</v>
      </c>
      <c r="H226" s="1850" t="s">
        <v>2474</v>
      </c>
      <c r="I226" s="1850" t="s">
        <v>899</v>
      </c>
    </row>
    <row customHeight="1" ht="11.25">
      <c r="A227" s="1850" t="s">
        <v>2258</v>
      </c>
      <c r="B227" s="1850" t="s">
        <v>16</v>
      </c>
      <c r="C227" s="1850" t="s">
        <v>2479</v>
      </c>
      <c r="D227" s="1850" t="s">
        <v>2480</v>
      </c>
      <c r="E227" s="1850" t="s">
        <v>2481</v>
      </c>
      <c r="F227" s="1850" t="s">
        <v>2334</v>
      </c>
      <c r="G227" s="1850" t="s">
        <v>28</v>
      </c>
      <c r="H227" s="1850" t="s">
        <v>28</v>
      </c>
      <c r="I227" s="1850" t="s">
        <v>899</v>
      </c>
    </row>
    <row customHeight="1" ht="11.25">
      <c r="A228" s="1850" t="s">
        <v>2258</v>
      </c>
      <c r="B228" s="1850" t="s">
        <v>16</v>
      </c>
      <c r="C228" s="1850" t="s">
        <v>2482</v>
      </c>
      <c r="D228" s="1850" t="s">
        <v>2483</v>
      </c>
      <c r="E228" s="1850" t="s">
        <v>2484</v>
      </c>
      <c r="F228" s="1850" t="s">
        <v>2322</v>
      </c>
      <c r="G228" s="1850" t="s">
        <v>2485</v>
      </c>
      <c r="H228" s="1850" t="s">
        <v>28</v>
      </c>
      <c r="I228" s="1850" t="s">
        <v>899</v>
      </c>
    </row>
    <row customHeight="1" ht="11.25">
      <c r="A229" s="1850" t="s">
        <v>2258</v>
      </c>
      <c r="B229" s="1850" t="s">
        <v>16</v>
      </c>
      <c r="C229" s="1850" t="s">
        <v>2486</v>
      </c>
      <c r="D229" s="1850" t="s">
        <v>2487</v>
      </c>
      <c r="E229" s="1850" t="s">
        <v>2488</v>
      </c>
      <c r="F229" s="1850" t="s">
        <v>2334</v>
      </c>
      <c r="G229" s="1850" t="s">
        <v>2489</v>
      </c>
      <c r="H229" s="1850" t="s">
        <v>2490</v>
      </c>
      <c r="I229" s="1850" t="s">
        <v>899</v>
      </c>
    </row>
    <row customHeight="1" ht="11.25">
      <c r="A230" s="1850" t="s">
        <v>2258</v>
      </c>
      <c r="B230" s="1850" t="s">
        <v>16</v>
      </c>
      <c r="C230" s="1850" t="s">
        <v>2494</v>
      </c>
      <c r="D230" s="1850" t="s">
        <v>2495</v>
      </c>
      <c r="E230" s="1850" t="s">
        <v>2496</v>
      </c>
      <c r="F230" s="1850" t="s">
        <v>2497</v>
      </c>
      <c r="G230" s="1850" t="s">
        <v>28</v>
      </c>
      <c r="H230" s="1850" t="s">
        <v>28</v>
      </c>
      <c r="I230" s="1850" t="s">
        <v>899</v>
      </c>
    </row>
    <row customHeight="1" ht="11.25">
      <c r="A231" s="1850" t="s">
        <v>2258</v>
      </c>
      <c r="B231" s="1850" t="s">
        <v>16</v>
      </c>
      <c r="C231" s="1850" t="s">
        <v>2502</v>
      </c>
      <c r="D231" s="1850" t="s">
        <v>2503</v>
      </c>
      <c r="E231" s="1850" t="s">
        <v>2504</v>
      </c>
      <c r="F231" s="1850" t="s">
        <v>2505</v>
      </c>
      <c r="G231" s="1850" t="s">
        <v>28</v>
      </c>
      <c r="H231" s="1850" t="s">
        <v>28</v>
      </c>
      <c r="I231" s="1850" t="s">
        <v>899</v>
      </c>
    </row>
    <row customHeight="1" ht="11.25">
      <c r="A232" s="1850" t="s">
        <v>2258</v>
      </c>
      <c r="B232" s="1850" t="s">
        <v>16</v>
      </c>
      <c r="C232" s="1850" t="s">
        <v>2506</v>
      </c>
      <c r="D232" s="1850" t="s">
        <v>2507</v>
      </c>
      <c r="E232" s="1850" t="s">
        <v>2508</v>
      </c>
      <c r="F232" s="1850" t="s">
        <v>2432</v>
      </c>
      <c r="G232" s="1850" t="s">
        <v>28</v>
      </c>
      <c r="H232" s="1850" t="s">
        <v>28</v>
      </c>
      <c r="I232" s="1850" t="s">
        <v>899</v>
      </c>
    </row>
    <row customHeight="1" ht="11.25">
      <c r="A233" s="1850" t="s">
        <v>2258</v>
      </c>
      <c r="B233" s="1850" t="s">
        <v>16</v>
      </c>
      <c r="C233" s="1850" t="s">
        <v>2509</v>
      </c>
      <c r="D233" s="1850" t="s">
        <v>2510</v>
      </c>
      <c r="E233" s="1850" t="s">
        <v>2511</v>
      </c>
      <c r="F233" s="1850" t="s">
        <v>2512</v>
      </c>
      <c r="G233" s="1850" t="s">
        <v>28</v>
      </c>
      <c r="H233" s="1850" t="s">
        <v>28</v>
      </c>
      <c r="I233" s="1850" t="s">
        <v>899</v>
      </c>
    </row>
    <row customHeight="1" ht="11.25">
      <c r="A234" s="1850" t="s">
        <v>2258</v>
      </c>
      <c r="B234" s="1850" t="s">
        <v>16</v>
      </c>
      <c r="C234" s="1850" t="s">
        <v>2513</v>
      </c>
      <c r="D234" s="1850" t="s">
        <v>2514</v>
      </c>
      <c r="E234" s="1850" t="s">
        <v>2515</v>
      </c>
      <c r="F234" s="1850" t="s">
        <v>2432</v>
      </c>
      <c r="G234" s="1850" t="s">
        <v>28</v>
      </c>
      <c r="H234" s="1850" t="s">
        <v>28</v>
      </c>
      <c r="I234" s="1850" t="s">
        <v>899</v>
      </c>
    </row>
    <row customHeight="1" ht="11.25">
      <c r="A235" s="1850" t="s">
        <v>2258</v>
      </c>
      <c r="B235" s="1850" t="s">
        <v>16</v>
      </c>
      <c r="C235" s="1850" t="s">
        <v>2516</v>
      </c>
      <c r="D235" s="1850" t="s">
        <v>2517</v>
      </c>
      <c r="E235" s="1850" t="s">
        <v>2518</v>
      </c>
      <c r="F235" s="1850" t="s">
        <v>2519</v>
      </c>
      <c r="G235" s="1850" t="s">
        <v>28</v>
      </c>
      <c r="H235" s="1850" t="s">
        <v>28</v>
      </c>
      <c r="I235" s="1850" t="s">
        <v>899</v>
      </c>
    </row>
    <row customHeight="1" ht="11.25">
      <c r="A236" s="1850" t="s">
        <v>2258</v>
      </c>
      <c r="B236" s="1850" t="s">
        <v>16</v>
      </c>
      <c r="C236" s="1850" t="s">
        <v>2520</v>
      </c>
      <c r="D236" s="1850" t="s">
        <v>2521</v>
      </c>
      <c r="E236" s="1850" t="s">
        <v>2522</v>
      </c>
      <c r="F236" s="1850" t="s">
        <v>2266</v>
      </c>
      <c r="G236" s="1850" t="s">
        <v>2523</v>
      </c>
      <c r="H236" s="1850" t="s">
        <v>28</v>
      </c>
      <c r="I236" s="1850" t="s">
        <v>899</v>
      </c>
    </row>
    <row customHeight="1" ht="11.25">
      <c r="A237" s="1850" t="s">
        <v>2258</v>
      </c>
      <c r="B237" s="1850" t="s">
        <v>16</v>
      </c>
      <c r="C237" s="1850" t="s">
        <v>2524</v>
      </c>
      <c r="D237" s="1850" t="s">
        <v>2525</v>
      </c>
      <c r="E237" s="1850" t="s">
        <v>2526</v>
      </c>
      <c r="F237" s="1850" t="s">
        <v>2266</v>
      </c>
      <c r="G237" s="1850" t="s">
        <v>28</v>
      </c>
      <c r="H237" s="1850" t="s">
        <v>28</v>
      </c>
      <c r="I237" s="1850" t="s">
        <v>899</v>
      </c>
    </row>
    <row customHeight="1" ht="11.25">
      <c r="A238" s="1850" t="s">
        <v>2258</v>
      </c>
      <c r="B238" s="1850" t="s">
        <v>16</v>
      </c>
      <c r="C238" s="1850" t="s">
        <v>2527</v>
      </c>
      <c r="D238" s="1850" t="s">
        <v>2528</v>
      </c>
      <c r="E238" s="1850" t="s">
        <v>2529</v>
      </c>
      <c r="F238" s="1850" t="s">
        <v>2530</v>
      </c>
      <c r="G238" s="1850" t="s">
        <v>28</v>
      </c>
      <c r="H238" s="1850" t="s">
        <v>28</v>
      </c>
      <c r="I238" s="1850" t="s">
        <v>899</v>
      </c>
    </row>
    <row customHeight="1" ht="11.25">
      <c r="A239" s="1850" t="s">
        <v>2258</v>
      </c>
      <c r="B239" s="1850" t="s">
        <v>16</v>
      </c>
      <c r="C239" s="1850" t="s">
        <v>2535</v>
      </c>
      <c r="D239" s="1850" t="s">
        <v>2536</v>
      </c>
      <c r="E239" s="1850" t="s">
        <v>2537</v>
      </c>
      <c r="F239" s="1850" t="s">
        <v>2266</v>
      </c>
      <c r="G239" s="1850" t="s">
        <v>2538</v>
      </c>
      <c r="H239" s="1850" t="s">
        <v>28</v>
      </c>
      <c r="I239" s="1850" t="s">
        <v>899</v>
      </c>
    </row>
    <row customHeight="1" ht="11.25">
      <c r="A240" s="1850" t="s">
        <v>2258</v>
      </c>
      <c r="B240" s="1850" t="s">
        <v>16</v>
      </c>
      <c r="C240" s="1850" t="s">
        <v>2542</v>
      </c>
      <c r="D240" s="1850" t="s">
        <v>2543</v>
      </c>
      <c r="E240" s="1850" t="s">
        <v>2544</v>
      </c>
      <c r="F240" s="1850" t="s">
        <v>2334</v>
      </c>
      <c r="G240" s="1850" t="s">
        <v>28</v>
      </c>
      <c r="H240" s="1850" t="s">
        <v>28</v>
      </c>
      <c r="I240" s="1850" t="s">
        <v>899</v>
      </c>
    </row>
    <row customHeight="1" ht="11.25">
      <c r="A241" s="1850" t="s">
        <v>2258</v>
      </c>
      <c r="B241" s="1850" t="s">
        <v>16</v>
      </c>
      <c r="C241" s="1850" t="s">
        <v>2545</v>
      </c>
      <c r="D241" s="1850" t="s">
        <v>2546</v>
      </c>
      <c r="E241" s="1850" t="s">
        <v>2547</v>
      </c>
      <c r="F241" s="1850" t="s">
        <v>2291</v>
      </c>
      <c r="G241" s="1850" t="s">
        <v>2548</v>
      </c>
      <c r="H241" s="1850" t="s">
        <v>28</v>
      </c>
      <c r="I241" s="1850" t="s">
        <v>899</v>
      </c>
    </row>
    <row customHeight="1" ht="11.25">
      <c r="A242" s="1850" t="s">
        <v>2258</v>
      </c>
      <c r="B242" s="1850" t="s">
        <v>16</v>
      </c>
      <c r="C242" s="1850" t="s">
        <v>2549</v>
      </c>
      <c r="D242" s="1850" t="s">
        <v>2550</v>
      </c>
      <c r="E242" s="1850" t="s">
        <v>2551</v>
      </c>
      <c r="F242" s="1850" t="s">
        <v>2274</v>
      </c>
      <c r="G242" s="1850" t="s">
        <v>28</v>
      </c>
      <c r="H242" s="1850" t="s">
        <v>2552</v>
      </c>
      <c r="I242" s="1850" t="s">
        <v>899</v>
      </c>
    </row>
    <row customHeight="1" ht="11.25">
      <c r="A243" s="1850" t="s">
        <v>2258</v>
      </c>
      <c r="B243" s="1850" t="s">
        <v>16</v>
      </c>
      <c r="C243" s="1850" t="s">
        <v>2557</v>
      </c>
      <c r="D243" s="1850" t="s">
        <v>2558</v>
      </c>
      <c r="E243" s="1850" t="s">
        <v>2559</v>
      </c>
      <c r="F243" s="1850" t="s">
        <v>2560</v>
      </c>
      <c r="G243" s="1850" t="s">
        <v>28</v>
      </c>
      <c r="H243" s="1850" t="s">
        <v>2561</v>
      </c>
      <c r="I243" s="1850" t="s">
        <v>899</v>
      </c>
    </row>
    <row customHeight="1" ht="11.25">
      <c r="A244" s="1850" t="s">
        <v>2258</v>
      </c>
      <c r="B244" s="1850" t="s">
        <v>16</v>
      </c>
      <c r="C244" s="1850" t="s">
        <v>2562</v>
      </c>
      <c r="D244" s="1850" t="s">
        <v>2563</v>
      </c>
      <c r="E244" s="1850" t="s">
        <v>2564</v>
      </c>
      <c r="F244" s="1850" t="s">
        <v>2512</v>
      </c>
      <c r="G244" s="1850" t="s">
        <v>28</v>
      </c>
      <c r="H244" s="1850" t="s">
        <v>28</v>
      </c>
      <c r="I244" s="1850" t="s">
        <v>899</v>
      </c>
    </row>
    <row customHeight="1" ht="11.25">
      <c r="A245" s="1850" t="s">
        <v>2258</v>
      </c>
      <c r="B245" s="1850" t="s">
        <v>16</v>
      </c>
      <c r="C245" s="1850" t="s">
        <v>2588</v>
      </c>
      <c r="D245" s="1850" t="s">
        <v>2589</v>
      </c>
      <c r="E245" s="1850" t="s">
        <v>2590</v>
      </c>
      <c r="F245" s="1850" t="s">
        <v>2295</v>
      </c>
      <c r="G245" s="1850" t="s">
        <v>28</v>
      </c>
      <c r="H245" s="1850" t="s">
        <v>2591</v>
      </c>
      <c r="I245" s="1850" t="s">
        <v>899</v>
      </c>
    </row>
    <row customHeight="1" ht="11.25">
      <c r="A246" s="1850" t="s">
        <v>2258</v>
      </c>
      <c r="B246" s="1850" t="s">
        <v>16</v>
      </c>
      <c r="C246" s="1850" t="s">
        <v>2616</v>
      </c>
      <c r="D246" s="1850" t="s">
        <v>2617</v>
      </c>
      <c r="E246" s="1850" t="s">
        <v>2261</v>
      </c>
      <c r="F246" s="1850" t="s">
        <v>2618</v>
      </c>
      <c r="G246" s="1850" t="s">
        <v>28</v>
      </c>
      <c r="H246" s="1850" t="s">
        <v>28</v>
      </c>
      <c r="I246" s="1850" t="s">
        <v>899</v>
      </c>
    </row>
    <row customHeight="1" ht="11.25">
      <c r="A247" s="1850" t="s">
        <v>2258</v>
      </c>
      <c r="B247" s="1850" t="s">
        <v>16</v>
      </c>
      <c r="C247" s="1850" t="s">
        <v>2619</v>
      </c>
      <c r="D247" s="1850" t="s">
        <v>2620</v>
      </c>
      <c r="E247" s="1850" t="s">
        <v>2261</v>
      </c>
      <c r="F247" s="1850" t="s">
        <v>2621</v>
      </c>
      <c r="G247" s="1850" t="s">
        <v>28</v>
      </c>
      <c r="H247" s="1850" t="s">
        <v>28</v>
      </c>
      <c r="I247" s="1850" t="s">
        <v>899</v>
      </c>
    </row>
    <row customHeight="1" ht="11.25">
      <c r="A248" s="1850" t="s">
        <v>2258</v>
      </c>
      <c r="B248" s="1850" t="s">
        <v>16</v>
      </c>
      <c r="C248" s="1850" t="s">
        <v>2622</v>
      </c>
      <c r="D248" s="1850" t="s">
        <v>2623</v>
      </c>
      <c r="E248" s="1850" t="s">
        <v>2261</v>
      </c>
      <c r="F248" s="1850" t="s">
        <v>2624</v>
      </c>
      <c r="G248" s="1850" t="s">
        <v>28</v>
      </c>
      <c r="H248" s="1850" t="s">
        <v>28</v>
      </c>
      <c r="I248" s="1850" t="s">
        <v>899</v>
      </c>
    </row>
    <row customHeight="1" ht="11.25">
      <c r="A249" s="1850" t="s">
        <v>2258</v>
      </c>
      <c r="B249" s="1850" t="s">
        <v>16</v>
      </c>
      <c r="C249" s="1850" t="s">
        <v>2625</v>
      </c>
      <c r="D249" s="1850" t="s">
        <v>2626</v>
      </c>
      <c r="E249" s="1850" t="s">
        <v>2261</v>
      </c>
      <c r="F249" s="1850" t="s">
        <v>2627</v>
      </c>
      <c r="G249" s="1850" t="s">
        <v>28</v>
      </c>
      <c r="H249" s="1850" t="s">
        <v>28</v>
      </c>
      <c r="I249" s="1850" t="s">
        <v>899</v>
      </c>
    </row>
    <row customHeight="1" ht="11.25">
      <c r="A250" s="1850" t="s">
        <v>2258</v>
      </c>
      <c r="B250" s="1850" t="s">
        <v>16</v>
      </c>
      <c r="C250" s="1850" t="s">
        <v>2628</v>
      </c>
      <c r="D250" s="1850" t="s">
        <v>2629</v>
      </c>
      <c r="E250" s="1850" t="s">
        <v>2261</v>
      </c>
      <c r="F250" s="1850" t="s">
        <v>2630</v>
      </c>
      <c r="G250" s="1850" t="s">
        <v>28</v>
      </c>
      <c r="H250" s="1850" t="s">
        <v>28</v>
      </c>
      <c r="I250" s="1850" t="s">
        <v>899</v>
      </c>
    </row>
    <row customHeight="1" ht="11.25">
      <c r="A251" s="1850" t="s">
        <v>2258</v>
      </c>
      <c r="B251" s="1850" t="s">
        <v>16</v>
      </c>
      <c r="C251" s="1850" t="s">
        <v>2631</v>
      </c>
      <c r="D251" s="1850" t="s">
        <v>2632</v>
      </c>
      <c r="E251" s="1850" t="s">
        <v>2261</v>
      </c>
      <c r="F251" s="1850" t="s">
        <v>2633</v>
      </c>
      <c r="G251" s="1850" t="s">
        <v>28</v>
      </c>
      <c r="H251" s="1850" t="s">
        <v>28</v>
      </c>
      <c r="I251" s="1850" t="s">
        <v>899</v>
      </c>
    </row>
    <row customHeight="1" ht="11.25">
      <c r="A252" s="1850" t="s">
        <v>2258</v>
      </c>
      <c r="B252" s="1850" t="s">
        <v>16</v>
      </c>
      <c r="C252" s="1850" t="s">
        <v>2634</v>
      </c>
      <c r="D252" s="1850" t="s">
        <v>2635</v>
      </c>
      <c r="E252" s="1850" t="s">
        <v>2261</v>
      </c>
      <c r="F252" s="1850" t="s">
        <v>2636</v>
      </c>
      <c r="G252" s="1850" t="s">
        <v>28</v>
      </c>
      <c r="H252" s="1850" t="s">
        <v>28</v>
      </c>
      <c r="I252" s="1850" t="s">
        <v>899</v>
      </c>
    </row>
    <row customHeight="1" ht="11.25">
      <c r="A253" s="1850" t="s">
        <v>2258</v>
      </c>
      <c r="B253" s="1850" t="s">
        <v>16</v>
      </c>
      <c r="C253" s="1850" t="s">
        <v>2640</v>
      </c>
      <c r="D253" s="1850" t="s">
        <v>2641</v>
      </c>
      <c r="E253" s="1850" t="s">
        <v>2261</v>
      </c>
      <c r="F253" s="1850" t="s">
        <v>2642</v>
      </c>
      <c r="G253" s="1850" t="s">
        <v>28</v>
      </c>
      <c r="H253" s="1850" t="s">
        <v>28</v>
      </c>
      <c r="I253" s="1850" t="s">
        <v>899</v>
      </c>
    </row>
    <row customHeight="1" ht="11.25">
      <c r="A254" s="1850" t="s">
        <v>2258</v>
      </c>
      <c r="B254" s="1850" t="s">
        <v>16</v>
      </c>
      <c r="C254" s="1850" t="s">
        <v>2643</v>
      </c>
      <c r="D254" s="1850" t="s">
        <v>2644</v>
      </c>
      <c r="E254" s="1850" t="s">
        <v>2261</v>
      </c>
      <c r="F254" s="1850" t="s">
        <v>2645</v>
      </c>
      <c r="G254" s="1850" t="s">
        <v>28</v>
      </c>
      <c r="H254" s="1850" t="s">
        <v>28</v>
      </c>
      <c r="I254" s="1850" t="s">
        <v>899</v>
      </c>
    </row>
    <row customHeight="1" ht="11.25">
      <c r="A255" s="1850" t="s">
        <v>2258</v>
      </c>
      <c r="B255" s="1850" t="s">
        <v>16</v>
      </c>
      <c r="C255" s="1850" t="s">
        <v>2646</v>
      </c>
      <c r="D255" s="1850" t="s">
        <v>2647</v>
      </c>
      <c r="E255" s="1850" t="s">
        <v>2648</v>
      </c>
      <c r="F255" s="1850" t="s">
        <v>2649</v>
      </c>
      <c r="G255" s="1850" t="s">
        <v>28</v>
      </c>
      <c r="H255" s="1850" t="s">
        <v>28</v>
      </c>
      <c r="I255" s="1850" t="s">
        <v>899</v>
      </c>
    </row>
    <row customHeight="1" ht="11.25">
      <c r="A256" s="1850" t="s">
        <v>2258</v>
      </c>
      <c r="B256" s="1850" t="s">
        <v>16</v>
      </c>
      <c r="C256" s="1850" t="s">
        <v>2650</v>
      </c>
      <c r="D256" s="1850" t="s">
        <v>2651</v>
      </c>
      <c r="E256" s="1850" t="s">
        <v>2648</v>
      </c>
      <c r="F256" s="1850" t="s">
        <v>2652</v>
      </c>
      <c r="G256" s="1850" t="s">
        <v>28</v>
      </c>
      <c r="H256" s="1850" t="s">
        <v>28</v>
      </c>
      <c r="I256" s="1850" t="s">
        <v>899</v>
      </c>
    </row>
    <row customHeight="1" ht="11.25">
      <c r="A257" s="1850" t="s">
        <v>2258</v>
      </c>
      <c r="B257" s="1850" t="s">
        <v>16</v>
      </c>
      <c r="C257" s="1850" t="s">
        <v>2656</v>
      </c>
      <c r="D257" s="1850" t="s">
        <v>2657</v>
      </c>
      <c r="E257" s="1850" t="s">
        <v>2648</v>
      </c>
      <c r="F257" s="1850" t="s">
        <v>2658</v>
      </c>
      <c r="G257" s="1850" t="s">
        <v>28</v>
      </c>
      <c r="H257" s="1850" t="s">
        <v>28</v>
      </c>
      <c r="I257" s="1850" t="s">
        <v>899</v>
      </c>
    </row>
    <row customHeight="1" ht="11.25">
      <c r="A258" s="1850" t="s">
        <v>2258</v>
      </c>
      <c r="B258" s="1850" t="s">
        <v>16</v>
      </c>
      <c r="C258" s="1850" t="s">
        <v>2674</v>
      </c>
      <c r="D258" s="1850" t="s">
        <v>2675</v>
      </c>
      <c r="E258" s="1850" t="s">
        <v>2676</v>
      </c>
      <c r="F258" s="1850" t="s">
        <v>2662</v>
      </c>
      <c r="G258" s="1850" t="s">
        <v>2663</v>
      </c>
      <c r="H258" s="1850" t="s">
        <v>28</v>
      </c>
      <c r="I258" s="1850" t="s">
        <v>899</v>
      </c>
    </row>
    <row customHeight="1" ht="11.25">
      <c r="A259" s="1850" t="s">
        <v>2258</v>
      </c>
      <c r="B259" s="1850" t="s">
        <v>16</v>
      </c>
      <c r="C259" s="1850" t="s">
        <v>2682</v>
      </c>
      <c r="D259" s="1850" t="s">
        <v>2683</v>
      </c>
      <c r="E259" s="1850" t="s">
        <v>2684</v>
      </c>
      <c r="F259" s="1850" t="s">
        <v>2685</v>
      </c>
      <c r="G259" s="1850" t="s">
        <v>28</v>
      </c>
      <c r="H259" s="1850" t="s">
        <v>28</v>
      </c>
      <c r="I259" s="1850" t="s">
        <v>899</v>
      </c>
    </row>
    <row customHeight="1" ht="11.25">
      <c r="A260" s="1850" t="s">
        <v>2258</v>
      </c>
      <c r="B260" s="1850" t="s">
        <v>16</v>
      </c>
      <c r="C260" s="1850" t="s">
        <v>2700</v>
      </c>
      <c r="D260" s="1850" t="s">
        <v>2701</v>
      </c>
      <c r="E260" s="1850" t="s">
        <v>2702</v>
      </c>
      <c r="F260" s="1850" t="s">
        <v>2318</v>
      </c>
      <c r="G260" s="1850" t="s">
        <v>28</v>
      </c>
      <c r="H260" s="1850" t="s">
        <v>28</v>
      </c>
      <c r="I260" s="1850" t="s">
        <v>899</v>
      </c>
    </row>
    <row customHeight="1" ht="11.25">
      <c r="A261" s="1850" t="s">
        <v>2258</v>
      </c>
      <c r="B261" s="1850" t="s">
        <v>16</v>
      </c>
      <c r="C261" s="1850" t="s">
        <v>2712</v>
      </c>
      <c r="D261" s="1850" t="s">
        <v>2713</v>
      </c>
      <c r="E261" s="1850" t="s">
        <v>2714</v>
      </c>
      <c r="F261" s="1850" t="s">
        <v>2266</v>
      </c>
      <c r="G261" s="1850" t="s">
        <v>2715</v>
      </c>
      <c r="H261" s="1850" t="s">
        <v>28</v>
      </c>
      <c r="I261" s="1850" t="s">
        <v>899</v>
      </c>
    </row>
    <row customHeight="1" ht="11.25">
      <c r="A262" s="1850" t="s">
        <v>2258</v>
      </c>
      <c r="B262" s="1850" t="s">
        <v>16</v>
      </c>
      <c r="C262" s="1850" t="s">
        <v>2743</v>
      </c>
      <c r="D262" s="1850" t="s">
        <v>2744</v>
      </c>
      <c r="E262" s="1850" t="s">
        <v>2745</v>
      </c>
      <c r="F262" s="1850" t="s">
        <v>2560</v>
      </c>
      <c r="G262" s="1850" t="s">
        <v>28</v>
      </c>
      <c r="H262" s="1850" t="s">
        <v>28</v>
      </c>
      <c r="I262" s="1850" t="s">
        <v>899</v>
      </c>
    </row>
    <row customHeight="1" ht="11.25">
      <c r="A263" s="1850" t="s">
        <v>2258</v>
      </c>
      <c r="B263" s="1850" t="s">
        <v>16</v>
      </c>
      <c r="C263" s="1850" t="s">
        <v>2746</v>
      </c>
      <c r="D263" s="1850" t="s">
        <v>2747</v>
      </c>
      <c r="E263" s="1850" t="s">
        <v>2748</v>
      </c>
      <c r="F263" s="1850" t="s">
        <v>2560</v>
      </c>
      <c r="G263" s="1850" t="s">
        <v>28</v>
      </c>
      <c r="H263" s="1850" t="s">
        <v>2749</v>
      </c>
      <c r="I263" s="1850" t="s">
        <v>899</v>
      </c>
    </row>
    <row customHeight="1" ht="11.25">
      <c r="A264" s="1850" t="s">
        <v>2258</v>
      </c>
      <c r="B264" s="1850" t="s">
        <v>16</v>
      </c>
      <c r="C264" s="1850" t="s">
        <v>2767</v>
      </c>
      <c r="D264" s="1850" t="s">
        <v>2768</v>
      </c>
      <c r="E264" s="1850" t="s">
        <v>2769</v>
      </c>
      <c r="F264" s="1850" t="s">
        <v>2770</v>
      </c>
      <c r="G264" s="1850" t="s">
        <v>2771</v>
      </c>
      <c r="H264" s="1850" t="s">
        <v>28</v>
      </c>
      <c r="I264" s="1850" t="s">
        <v>899</v>
      </c>
    </row>
    <row customHeight="1" ht="11.25">
      <c r="A265" s="1850" t="s">
        <v>2258</v>
      </c>
      <c r="B265" s="1850" t="s">
        <v>16</v>
      </c>
      <c r="C265" s="1850" t="s">
        <v>2777</v>
      </c>
      <c r="D265" s="1850" t="s">
        <v>2778</v>
      </c>
      <c r="E265" s="1850" t="s">
        <v>2779</v>
      </c>
      <c r="F265" s="1850" t="s">
        <v>2560</v>
      </c>
      <c r="G265" s="1850" t="s">
        <v>28</v>
      </c>
      <c r="H265" s="1850" t="s">
        <v>28</v>
      </c>
      <c r="I265" s="1850" t="s">
        <v>899</v>
      </c>
    </row>
    <row customHeight="1" ht="11.25">
      <c r="A266" s="1850" t="s">
        <v>2258</v>
      </c>
      <c r="B266" s="1850" t="s">
        <v>16</v>
      </c>
      <c r="C266" s="1850" t="s">
        <v>2797</v>
      </c>
      <c r="D266" s="1850" t="s">
        <v>2798</v>
      </c>
      <c r="E266" s="1850" t="s">
        <v>2799</v>
      </c>
      <c r="F266" s="1850" t="s">
        <v>2266</v>
      </c>
      <c r="G266" s="1850" t="s">
        <v>28</v>
      </c>
      <c r="H266" s="1850" t="s">
        <v>2800</v>
      </c>
      <c r="I266" s="1850" t="s">
        <v>899</v>
      </c>
    </row>
    <row customHeight="1" ht="11.25">
      <c r="A267" s="1850" t="s">
        <v>2258</v>
      </c>
      <c r="B267" s="1850" t="s">
        <v>16</v>
      </c>
      <c r="C267" s="1850" t="s">
        <v>2804</v>
      </c>
      <c r="D267" s="1850" t="s">
        <v>2805</v>
      </c>
      <c r="E267" s="1850" t="s">
        <v>2299</v>
      </c>
      <c r="F267" s="1850" t="s">
        <v>2806</v>
      </c>
      <c r="G267" s="1850" t="s">
        <v>28</v>
      </c>
      <c r="H267" s="1850" t="s">
        <v>28</v>
      </c>
      <c r="I267" s="1850" t="s">
        <v>899</v>
      </c>
    </row>
    <row customHeight="1" ht="11.25">
      <c r="A268" s="1850" t="s">
        <v>2258</v>
      </c>
      <c r="B268" s="1850" t="s">
        <v>16</v>
      </c>
      <c r="C268" s="1850" t="s">
        <v>2807</v>
      </c>
      <c r="D268" s="1850" t="s">
        <v>2808</v>
      </c>
      <c r="E268" s="1850" t="s">
        <v>2809</v>
      </c>
      <c r="F268" s="1850" t="s">
        <v>2334</v>
      </c>
      <c r="G268" s="1850" t="s">
        <v>28</v>
      </c>
      <c r="H268" s="1850" t="s">
        <v>28</v>
      </c>
      <c r="I268" s="1850" t="s">
        <v>899</v>
      </c>
    </row>
    <row customHeight="1" ht="11.25">
      <c r="A269" s="1850" t="s">
        <v>2258</v>
      </c>
      <c r="B269" s="1850" t="s">
        <v>16</v>
      </c>
      <c r="C269" s="1850" t="s">
        <v>2816</v>
      </c>
      <c r="D269" s="1850" t="s">
        <v>2817</v>
      </c>
      <c r="E269" s="1850" t="s">
        <v>2818</v>
      </c>
      <c r="F269" s="1850" t="s">
        <v>2334</v>
      </c>
      <c r="G269" s="1850" t="s">
        <v>28</v>
      </c>
      <c r="H269" s="1850" t="s">
        <v>2819</v>
      </c>
      <c r="I269" s="1850" t="s">
        <v>899</v>
      </c>
    </row>
    <row customHeight="1" ht="11.25">
      <c r="A270" s="1850" t="s">
        <v>2258</v>
      </c>
      <c r="B270" s="1850" t="s">
        <v>16</v>
      </c>
      <c r="C270" s="1850" t="s">
        <v>2848</v>
      </c>
      <c r="D270" s="1850" t="s">
        <v>2849</v>
      </c>
      <c r="E270" s="1850" t="s">
        <v>2850</v>
      </c>
      <c r="F270" s="1850" t="s">
        <v>2334</v>
      </c>
      <c r="G270" s="1850" t="s">
        <v>2851</v>
      </c>
      <c r="H270" s="1850" t="s">
        <v>28</v>
      </c>
      <c r="I270" s="1850" t="s">
        <v>899</v>
      </c>
    </row>
    <row customHeight="1" ht="11.25">
      <c r="A271" s="1850" t="s">
        <v>2258</v>
      </c>
      <c r="B271" s="1850" t="s">
        <v>16</v>
      </c>
      <c r="C271" s="1850" t="s">
        <v>2885</v>
      </c>
      <c r="D271" s="1850" t="s">
        <v>2886</v>
      </c>
      <c r="E271" s="1850" t="s">
        <v>2887</v>
      </c>
      <c r="F271" s="1850" t="s">
        <v>2327</v>
      </c>
      <c r="G271" s="1850" t="s">
        <v>2888</v>
      </c>
      <c r="H271" s="1850" t="s">
        <v>28</v>
      </c>
      <c r="I271" s="1850" t="s">
        <v>899</v>
      </c>
    </row>
    <row customHeight="1" ht="11.25">
      <c r="A272" s="1850" t="s">
        <v>2258</v>
      </c>
      <c r="B272" s="1850" t="s">
        <v>16</v>
      </c>
      <c r="C272" s="1850" t="s">
        <v>2896</v>
      </c>
      <c r="D272" s="1850" t="s">
        <v>2897</v>
      </c>
      <c r="E272" s="1850" t="s">
        <v>2898</v>
      </c>
      <c r="F272" s="1850" t="s">
        <v>2560</v>
      </c>
      <c r="G272" s="1850" t="s">
        <v>2899</v>
      </c>
      <c r="H272" s="1850" t="s">
        <v>28</v>
      </c>
      <c r="I272" s="1850" t="s">
        <v>899</v>
      </c>
    </row>
    <row customHeight="1" ht="11.25">
      <c r="A273" s="1850" t="s">
        <v>2258</v>
      </c>
      <c r="B273" s="1850" t="s">
        <v>16</v>
      </c>
      <c r="C273" s="1850" t="s">
        <v>28</v>
      </c>
      <c r="D273" s="1850" t="s">
        <v>2907</v>
      </c>
      <c r="E273" s="1850" t="s">
        <v>2908</v>
      </c>
      <c r="F273" s="1850" t="s">
        <v>2350</v>
      </c>
      <c r="G273" s="1850" t="s">
        <v>28</v>
      </c>
      <c r="H273" s="1850" t="s">
        <v>28</v>
      </c>
      <c r="I273" s="1850" t="s">
        <v>899</v>
      </c>
    </row>
    <row customHeight="1" ht="11.25">
      <c r="A274" s="1850" t="s">
        <v>2258</v>
      </c>
      <c r="B274" s="1850" t="s">
        <v>16</v>
      </c>
      <c r="C274" s="1850" t="s">
        <v>28</v>
      </c>
      <c r="D274" s="1850" t="s">
        <v>2909</v>
      </c>
      <c r="E274" s="1850" t="s">
        <v>2910</v>
      </c>
      <c r="F274" s="1850" t="s">
        <v>2346</v>
      </c>
      <c r="G274" s="1850" t="s">
        <v>28</v>
      </c>
      <c r="H274" s="1850" t="s">
        <v>28</v>
      </c>
      <c r="I274" s="1850" t="s">
        <v>899</v>
      </c>
    </row>
    <row customHeight="1" ht="11.25">
      <c r="A275" s="1850" t="s">
        <v>2258</v>
      </c>
      <c r="B275" s="1850" t="s">
        <v>16</v>
      </c>
      <c r="C275" s="1850" t="s">
        <v>2911</v>
      </c>
      <c r="D275" s="1850" t="s">
        <v>2912</v>
      </c>
      <c r="E275" s="1850" t="s">
        <v>2913</v>
      </c>
      <c r="F275" s="1850" t="s">
        <v>2295</v>
      </c>
      <c r="G275" s="1850" t="s">
        <v>28</v>
      </c>
      <c r="H275" s="1850" t="s">
        <v>28</v>
      </c>
      <c r="I275" s="1850" t="s">
        <v>899</v>
      </c>
    </row>
    <row customHeight="1" ht="11.25">
      <c r="A276" s="1850" t="s">
        <v>2258</v>
      </c>
      <c r="B276" s="1850" t="s">
        <v>16</v>
      </c>
      <c r="C276" s="1850" t="s">
        <v>2923</v>
      </c>
      <c r="D276" s="1850" t="s">
        <v>2924</v>
      </c>
      <c r="E276" s="1850" t="s">
        <v>2925</v>
      </c>
      <c r="F276" s="1850" t="s">
        <v>2295</v>
      </c>
      <c r="G276" s="1850" t="s">
        <v>28</v>
      </c>
      <c r="H276" s="1850" t="s">
        <v>28</v>
      </c>
      <c r="I276" s="1850" t="s">
        <v>899</v>
      </c>
    </row>
    <row customHeight="1" ht="11.25">
      <c r="A277" s="1850" t="s">
        <v>2258</v>
      </c>
      <c r="B277" s="1850" t="s">
        <v>16</v>
      </c>
      <c r="C277" s="1850" t="s">
        <v>2937</v>
      </c>
      <c r="D277" s="1850" t="s">
        <v>2938</v>
      </c>
      <c r="E277" s="1850" t="s">
        <v>2898</v>
      </c>
      <c r="F277" s="1850" t="s">
        <v>2939</v>
      </c>
      <c r="G277" s="1850" t="s">
        <v>28</v>
      </c>
      <c r="H277" s="1850" t="s">
        <v>2940</v>
      </c>
      <c r="I277" s="1850" t="s">
        <v>899</v>
      </c>
    </row>
    <row customHeight="1" ht="11.25">
      <c r="A278" s="1850" t="s">
        <v>2258</v>
      </c>
      <c r="B278" s="1850" t="s">
        <v>16</v>
      </c>
      <c r="C278" s="1850" t="s">
        <v>2947</v>
      </c>
      <c r="D278" s="1850" t="s">
        <v>2948</v>
      </c>
      <c r="E278" s="1850" t="s">
        <v>2330</v>
      </c>
      <c r="F278" s="1850" t="s">
        <v>2949</v>
      </c>
      <c r="G278" s="1850" t="s">
        <v>28</v>
      </c>
      <c r="H278" s="1850" t="s">
        <v>28</v>
      </c>
      <c r="I278" s="1850" t="s">
        <v>899</v>
      </c>
    </row>
    <row customHeight="1" ht="11.25">
      <c r="A279" s="1850" t="s">
        <v>2258</v>
      </c>
      <c r="B279" s="1850" t="s">
        <v>16</v>
      </c>
      <c r="C279" s="1850" t="s">
        <v>2950</v>
      </c>
      <c r="D279" s="1850" t="s">
        <v>2951</v>
      </c>
      <c r="E279" s="1850" t="s">
        <v>2676</v>
      </c>
      <c r="F279" s="1850" t="s">
        <v>2952</v>
      </c>
      <c r="G279" s="1850" t="s">
        <v>28</v>
      </c>
      <c r="H279" s="1850" t="s">
        <v>28</v>
      </c>
      <c r="I279" s="1850" t="s">
        <v>899</v>
      </c>
    </row>
    <row customHeight="1" ht="11.25">
      <c r="A280" s="1850" t="s">
        <v>2258</v>
      </c>
      <c r="B280" s="1850" t="s">
        <v>16</v>
      </c>
      <c r="C280" s="1850" t="s">
        <v>2963</v>
      </c>
      <c r="D280" s="1850" t="s">
        <v>2964</v>
      </c>
      <c r="E280" s="1850" t="s">
        <v>2965</v>
      </c>
      <c r="F280" s="1850" t="s">
        <v>2530</v>
      </c>
      <c r="G280" s="1850" t="s">
        <v>28</v>
      </c>
      <c r="H280" s="1850" t="s">
        <v>28</v>
      </c>
      <c r="I280" s="1850" t="s">
        <v>899</v>
      </c>
    </row>
    <row customHeight="1" ht="11.25">
      <c r="A281" s="1850" t="s">
        <v>2258</v>
      </c>
      <c r="B281" s="1850" t="s">
        <v>16</v>
      </c>
      <c r="C281" s="1850" t="s">
        <v>2966</v>
      </c>
      <c r="D281" s="1850" t="s">
        <v>2967</v>
      </c>
      <c r="E281" s="1850" t="s">
        <v>2968</v>
      </c>
      <c r="F281" s="1850" t="s">
        <v>2350</v>
      </c>
      <c r="G281" s="1850" t="s">
        <v>28</v>
      </c>
      <c r="H281" s="1850" t="s">
        <v>28</v>
      </c>
      <c r="I281" s="1850" t="s">
        <v>899</v>
      </c>
    </row>
    <row customHeight="1" ht="11.25">
      <c r="A282" s="1850" t="s">
        <v>2258</v>
      </c>
      <c r="B282" s="1850" t="s">
        <v>16</v>
      </c>
      <c r="C282" s="1850" t="s">
        <v>2263</v>
      </c>
      <c r="D282" s="1850" t="s">
        <v>2264</v>
      </c>
      <c r="E282" s="1850" t="s">
        <v>2265</v>
      </c>
      <c r="F282" s="1850" t="s">
        <v>2266</v>
      </c>
      <c r="G282" s="1850" t="s">
        <v>28</v>
      </c>
      <c r="H282" s="1850" t="s">
        <v>28</v>
      </c>
      <c r="I282" s="1850" t="s">
        <v>859</v>
      </c>
    </row>
    <row customHeight="1" ht="11.25">
      <c r="A283" s="1850" t="s">
        <v>2258</v>
      </c>
      <c r="B283" s="1850" t="s">
        <v>16</v>
      </c>
      <c r="C283" s="1850" t="s">
        <v>2267</v>
      </c>
      <c r="D283" s="1850" t="s">
        <v>2268</v>
      </c>
      <c r="E283" s="1850" t="s">
        <v>2269</v>
      </c>
      <c r="F283" s="1850" t="s">
        <v>2270</v>
      </c>
      <c r="G283" s="1850" t="s">
        <v>28</v>
      </c>
      <c r="H283" s="1850" t="s">
        <v>28</v>
      </c>
      <c r="I283" s="1850" t="s">
        <v>859</v>
      </c>
    </row>
    <row customHeight="1" ht="11.25">
      <c r="A284" s="1850" t="s">
        <v>2258</v>
      </c>
      <c r="B284" s="1850" t="s">
        <v>16</v>
      </c>
      <c r="C284" s="1850" t="s">
        <v>2283</v>
      </c>
      <c r="D284" s="1850" t="s">
        <v>2284</v>
      </c>
      <c r="E284" s="1850" t="s">
        <v>2285</v>
      </c>
      <c r="F284" s="1850" t="s">
        <v>2286</v>
      </c>
      <c r="G284" s="1850" t="s">
        <v>2287</v>
      </c>
      <c r="H284" s="1850" t="s">
        <v>28</v>
      </c>
      <c r="I284" s="1850" t="s">
        <v>859</v>
      </c>
    </row>
    <row customHeight="1" ht="11.25">
      <c r="A285" s="1850" t="s">
        <v>2258</v>
      </c>
      <c r="B285" s="1850" t="s">
        <v>16</v>
      </c>
      <c r="C285" s="1850" t="s">
        <v>2292</v>
      </c>
      <c r="D285" s="1850" t="s">
        <v>2293</v>
      </c>
      <c r="E285" s="1850" t="s">
        <v>2294</v>
      </c>
      <c r="F285" s="1850" t="s">
        <v>2295</v>
      </c>
      <c r="G285" s="1850" t="s">
        <v>2296</v>
      </c>
      <c r="H285" s="1850" t="s">
        <v>28</v>
      </c>
      <c r="I285" s="1850" t="s">
        <v>859</v>
      </c>
    </row>
    <row customHeight="1" ht="11.25">
      <c r="A286" s="1850" t="s">
        <v>2258</v>
      </c>
      <c r="B286" s="1850" t="s">
        <v>16</v>
      </c>
      <c r="C286" s="1850" t="s">
        <v>2973</v>
      </c>
      <c r="D286" s="1850" t="s">
        <v>2974</v>
      </c>
      <c r="E286" s="1850" t="s">
        <v>2975</v>
      </c>
      <c r="F286" s="1850" t="s">
        <v>2342</v>
      </c>
      <c r="G286" s="1850" t="s">
        <v>2976</v>
      </c>
      <c r="H286" s="1850" t="s">
        <v>28</v>
      </c>
      <c r="I286" s="1850" t="s">
        <v>859</v>
      </c>
    </row>
    <row customHeight="1" ht="11.25">
      <c r="A287" s="1850" t="s">
        <v>2258</v>
      </c>
      <c r="B287" s="1850" t="s">
        <v>16</v>
      </c>
      <c r="C287" s="1850" t="s">
        <v>2977</v>
      </c>
      <c r="D287" s="1850" t="s">
        <v>2298</v>
      </c>
      <c r="E287" s="1850" t="s">
        <v>2299</v>
      </c>
      <c r="F287" s="1850" t="s">
        <v>2978</v>
      </c>
      <c r="G287" s="1850" t="s">
        <v>2979</v>
      </c>
      <c r="H287" s="1850" t="s">
        <v>28</v>
      </c>
      <c r="I287" s="1850" t="s">
        <v>859</v>
      </c>
    </row>
    <row customHeight="1" ht="11.25">
      <c r="A288" s="1850" t="s">
        <v>2258</v>
      </c>
      <c r="B288" s="1850" t="s">
        <v>16</v>
      </c>
      <c r="C288" s="1850" t="s">
        <v>2297</v>
      </c>
      <c r="D288" s="1850" t="s">
        <v>2298</v>
      </c>
      <c r="E288" s="1850" t="s">
        <v>2299</v>
      </c>
      <c r="F288" s="1850" t="s">
        <v>2300</v>
      </c>
      <c r="G288" s="1850" t="s">
        <v>28</v>
      </c>
      <c r="H288" s="1850" t="s">
        <v>28</v>
      </c>
      <c r="I288" s="1850" t="s">
        <v>859</v>
      </c>
    </row>
    <row customHeight="1" ht="11.25">
      <c r="A289" s="1850" t="s">
        <v>2258</v>
      </c>
      <c r="B289" s="1850" t="s">
        <v>16</v>
      </c>
      <c r="C289" s="1850" t="s">
        <v>2301</v>
      </c>
      <c r="D289" s="1850" t="s">
        <v>2302</v>
      </c>
      <c r="E289" s="1850" t="s">
        <v>2303</v>
      </c>
      <c r="F289" s="1850" t="s">
        <v>2274</v>
      </c>
      <c r="G289" s="1850" t="s">
        <v>2304</v>
      </c>
      <c r="H289" s="1850" t="s">
        <v>28</v>
      </c>
      <c r="I289" s="1850" t="s">
        <v>859</v>
      </c>
    </row>
    <row customHeight="1" ht="11.25">
      <c r="A290" s="1850" t="s">
        <v>2258</v>
      </c>
      <c r="B290" s="1850" t="s">
        <v>16</v>
      </c>
      <c r="C290" s="1850" t="s">
        <v>2308</v>
      </c>
      <c r="D290" s="1850" t="s">
        <v>2309</v>
      </c>
      <c r="E290" s="1850" t="s">
        <v>2310</v>
      </c>
      <c r="F290" s="1850" t="s">
        <v>2286</v>
      </c>
      <c r="G290" s="1850" t="s">
        <v>2311</v>
      </c>
      <c r="H290" s="1850" t="s">
        <v>2312</v>
      </c>
      <c r="I290" s="1850" t="s">
        <v>859</v>
      </c>
    </row>
    <row customHeight="1" ht="11.25">
      <c r="A291" s="1850" t="s">
        <v>2258</v>
      </c>
      <c r="B291" s="1850" t="s">
        <v>16</v>
      </c>
      <c r="C291" s="1850" t="s">
        <v>2319</v>
      </c>
      <c r="D291" s="1850" t="s">
        <v>2320</v>
      </c>
      <c r="E291" s="1850" t="s">
        <v>2321</v>
      </c>
      <c r="F291" s="1850" t="s">
        <v>2322</v>
      </c>
      <c r="G291" s="1850" t="s">
        <v>2323</v>
      </c>
      <c r="H291" s="1850" t="s">
        <v>28</v>
      </c>
      <c r="I291" s="1850" t="s">
        <v>859</v>
      </c>
    </row>
    <row customHeight="1" ht="11.25">
      <c r="A292" s="1850" t="s">
        <v>2258</v>
      </c>
      <c r="B292" s="1850" t="s">
        <v>16</v>
      </c>
      <c r="C292" s="1850" t="s">
        <v>2328</v>
      </c>
      <c r="D292" s="1850" t="s">
        <v>2329</v>
      </c>
      <c r="E292" s="1850" t="s">
        <v>2330</v>
      </c>
      <c r="F292" s="1850" t="s">
        <v>2274</v>
      </c>
      <c r="G292" s="1850" t="s">
        <v>28</v>
      </c>
      <c r="H292" s="1850" t="s">
        <v>28</v>
      </c>
      <c r="I292" s="1850" t="s">
        <v>859</v>
      </c>
    </row>
    <row customHeight="1" ht="11.25">
      <c r="A293" s="1850" t="s">
        <v>2258</v>
      </c>
      <c r="B293" s="1850" t="s">
        <v>16</v>
      </c>
      <c r="C293" s="1850" t="s">
        <v>2331</v>
      </c>
      <c r="D293" s="1850" t="s">
        <v>2332</v>
      </c>
      <c r="E293" s="1850" t="s">
        <v>2333</v>
      </c>
      <c r="F293" s="1850" t="s">
        <v>2334</v>
      </c>
      <c r="G293" s="1850" t="s">
        <v>28</v>
      </c>
      <c r="H293" s="1850" t="s">
        <v>28</v>
      </c>
      <c r="I293" s="1850" t="s">
        <v>859</v>
      </c>
    </row>
    <row customHeight="1" ht="11.25">
      <c r="A294" s="1850" t="s">
        <v>2258</v>
      </c>
      <c r="B294" s="1850" t="s">
        <v>16</v>
      </c>
      <c r="C294" s="1850" t="s">
        <v>2980</v>
      </c>
      <c r="D294" s="1850" t="s">
        <v>2981</v>
      </c>
      <c r="E294" s="1850" t="s">
        <v>2982</v>
      </c>
      <c r="F294" s="1850" t="s">
        <v>2437</v>
      </c>
      <c r="G294" s="1850" t="s">
        <v>2983</v>
      </c>
      <c r="H294" s="1850" t="s">
        <v>28</v>
      </c>
      <c r="I294" s="1850" t="s">
        <v>859</v>
      </c>
    </row>
    <row customHeight="1" ht="11.25">
      <c r="A295" s="1850" t="s">
        <v>2258</v>
      </c>
      <c r="B295" s="1850" t="s">
        <v>16</v>
      </c>
      <c r="C295" s="1850" t="s">
        <v>2984</v>
      </c>
      <c r="D295" s="1850" t="s">
        <v>2985</v>
      </c>
      <c r="E295" s="1850" t="s">
        <v>2986</v>
      </c>
      <c r="F295" s="1850" t="s">
        <v>2355</v>
      </c>
      <c r="G295" s="1850" t="s">
        <v>28</v>
      </c>
      <c r="H295" s="1850" t="s">
        <v>28</v>
      </c>
      <c r="I295" s="1850" t="s">
        <v>859</v>
      </c>
    </row>
    <row customHeight="1" ht="11.25">
      <c r="A296" s="1850" t="s">
        <v>2258</v>
      </c>
      <c r="B296" s="1850" t="s">
        <v>16</v>
      </c>
      <c r="C296" s="1850" t="s">
        <v>2356</v>
      </c>
      <c r="D296" s="1850" t="s">
        <v>2357</v>
      </c>
      <c r="E296" s="1850" t="s">
        <v>2358</v>
      </c>
      <c r="F296" s="1850" t="s">
        <v>2291</v>
      </c>
      <c r="G296" s="1850" t="s">
        <v>2359</v>
      </c>
      <c r="H296" s="1850" t="s">
        <v>28</v>
      </c>
      <c r="I296" s="1850" t="s">
        <v>859</v>
      </c>
    </row>
    <row customHeight="1" ht="11.25">
      <c r="A297" s="1850" t="s">
        <v>2258</v>
      </c>
      <c r="B297" s="1850" t="s">
        <v>16</v>
      </c>
      <c r="C297" s="1850" t="s">
        <v>2364</v>
      </c>
      <c r="D297" s="1850" t="s">
        <v>2365</v>
      </c>
      <c r="E297" s="1850" t="s">
        <v>2366</v>
      </c>
      <c r="F297" s="1850" t="s">
        <v>2350</v>
      </c>
      <c r="G297" s="1850" t="s">
        <v>28</v>
      </c>
      <c r="H297" s="1850" t="s">
        <v>28</v>
      </c>
      <c r="I297" s="1850" t="s">
        <v>859</v>
      </c>
    </row>
    <row customHeight="1" ht="11.25">
      <c r="A298" s="1850" t="s">
        <v>2258</v>
      </c>
      <c r="B298" s="1850" t="s">
        <v>16</v>
      </c>
      <c r="C298" s="1850" t="s">
        <v>2372</v>
      </c>
      <c r="D298" s="1850" t="s">
        <v>2373</v>
      </c>
      <c r="E298" s="1850" t="s">
        <v>2374</v>
      </c>
      <c r="F298" s="1850" t="s">
        <v>2375</v>
      </c>
      <c r="G298" s="1850" t="s">
        <v>2376</v>
      </c>
      <c r="H298" s="1850" t="s">
        <v>28</v>
      </c>
      <c r="I298" s="1850" t="s">
        <v>859</v>
      </c>
    </row>
    <row customHeight="1" ht="11.25">
      <c r="A299" s="1850" t="s">
        <v>2258</v>
      </c>
      <c r="B299" s="1850" t="s">
        <v>16</v>
      </c>
      <c r="C299" s="1850" t="s">
        <v>2384</v>
      </c>
      <c r="D299" s="1850" t="s">
        <v>2385</v>
      </c>
      <c r="E299" s="1850" t="s">
        <v>2386</v>
      </c>
      <c r="F299" s="1850" t="s">
        <v>2387</v>
      </c>
      <c r="G299" s="1850" t="s">
        <v>28</v>
      </c>
      <c r="H299" s="1850" t="s">
        <v>28</v>
      </c>
      <c r="I299" s="1850" t="s">
        <v>859</v>
      </c>
    </row>
    <row customHeight="1" ht="11.25">
      <c r="A300" s="1850" t="s">
        <v>2258</v>
      </c>
      <c r="B300" s="1850" t="s">
        <v>16</v>
      </c>
      <c r="C300" s="1850" t="s">
        <v>2392</v>
      </c>
      <c r="D300" s="1850" t="s">
        <v>2393</v>
      </c>
      <c r="E300" s="1850" t="s">
        <v>2394</v>
      </c>
      <c r="F300" s="1850" t="s">
        <v>2395</v>
      </c>
      <c r="G300" s="1850" t="s">
        <v>2396</v>
      </c>
      <c r="H300" s="1850" t="s">
        <v>28</v>
      </c>
      <c r="I300" s="1850" t="s">
        <v>859</v>
      </c>
    </row>
    <row customHeight="1" ht="11.25">
      <c r="A301" s="1850" t="s">
        <v>2258</v>
      </c>
      <c r="B301" s="1850" t="s">
        <v>16</v>
      </c>
      <c r="C301" s="1850" t="s">
        <v>2987</v>
      </c>
      <c r="D301" s="1850" t="s">
        <v>2988</v>
      </c>
      <c r="E301" s="1850" t="s">
        <v>2326</v>
      </c>
      <c r="F301" s="1850" t="s">
        <v>2274</v>
      </c>
      <c r="G301" s="1850" t="s">
        <v>2989</v>
      </c>
      <c r="H301" s="1850" t="s">
        <v>28</v>
      </c>
      <c r="I301" s="1850" t="s">
        <v>859</v>
      </c>
    </row>
    <row customHeight="1" ht="11.25">
      <c r="A302" s="1850" t="s">
        <v>2258</v>
      </c>
      <c r="B302" s="1850" t="s">
        <v>16</v>
      </c>
      <c r="C302" s="1850" t="s">
        <v>2417</v>
      </c>
      <c r="D302" s="1850" t="s">
        <v>2418</v>
      </c>
      <c r="E302" s="1850" t="s">
        <v>2419</v>
      </c>
      <c r="F302" s="1850" t="s">
        <v>2420</v>
      </c>
      <c r="G302" s="1850" t="s">
        <v>28</v>
      </c>
      <c r="H302" s="1850" t="s">
        <v>28</v>
      </c>
      <c r="I302" s="1850" t="s">
        <v>859</v>
      </c>
    </row>
    <row customHeight="1" ht="11.25">
      <c r="A303" s="1850" t="s">
        <v>2258</v>
      </c>
      <c r="B303" s="1850" t="s">
        <v>16</v>
      </c>
      <c r="C303" s="1850" t="s">
        <v>2429</v>
      </c>
      <c r="D303" s="1850" t="s">
        <v>2430</v>
      </c>
      <c r="E303" s="1850" t="s">
        <v>2431</v>
      </c>
      <c r="F303" s="1850" t="s">
        <v>2432</v>
      </c>
      <c r="G303" s="1850" t="s">
        <v>2433</v>
      </c>
      <c r="H303" s="1850" t="s">
        <v>28</v>
      </c>
      <c r="I303" s="1850" t="s">
        <v>859</v>
      </c>
    </row>
    <row customHeight="1" ht="11.25">
      <c r="A304" s="1850" t="s">
        <v>2258</v>
      </c>
      <c r="B304" s="1850" t="s">
        <v>16</v>
      </c>
      <c r="C304" s="1850" t="s">
        <v>2438</v>
      </c>
      <c r="D304" s="1850" t="s">
        <v>2439</v>
      </c>
      <c r="E304" s="1850" t="s">
        <v>2440</v>
      </c>
      <c r="F304" s="1850" t="s">
        <v>2432</v>
      </c>
      <c r="G304" s="1850" t="s">
        <v>2441</v>
      </c>
      <c r="H304" s="1850" t="s">
        <v>28</v>
      </c>
      <c r="I304" s="1850" t="s">
        <v>859</v>
      </c>
    </row>
    <row customHeight="1" ht="11.25">
      <c r="A305" s="1850" t="s">
        <v>2258</v>
      </c>
      <c r="B305" s="1850" t="s">
        <v>16</v>
      </c>
      <c r="C305" s="1850" t="s">
        <v>2442</v>
      </c>
      <c r="D305" s="1850" t="s">
        <v>2443</v>
      </c>
      <c r="E305" s="1850" t="s">
        <v>2444</v>
      </c>
      <c r="F305" s="1850" t="s">
        <v>2334</v>
      </c>
      <c r="G305" s="1850" t="s">
        <v>28</v>
      </c>
      <c r="H305" s="1850" t="s">
        <v>2445</v>
      </c>
      <c r="I305" s="1850" t="s">
        <v>859</v>
      </c>
    </row>
    <row customHeight="1" ht="11.25">
      <c r="A306" s="1850" t="s">
        <v>2258</v>
      </c>
      <c r="B306" s="1850" t="s">
        <v>16</v>
      </c>
      <c r="C306" s="1850" t="s">
        <v>2990</v>
      </c>
      <c r="D306" s="1850" t="s">
        <v>2991</v>
      </c>
      <c r="E306" s="1850" t="s">
        <v>2992</v>
      </c>
      <c r="F306" s="1850" t="s">
        <v>2350</v>
      </c>
      <c r="G306" s="1850" t="s">
        <v>28</v>
      </c>
      <c r="H306" s="1850" t="s">
        <v>28</v>
      </c>
      <c r="I306" s="1850" t="s">
        <v>859</v>
      </c>
    </row>
    <row customHeight="1" ht="11.25">
      <c r="A307" s="1850" t="s">
        <v>2258</v>
      </c>
      <c r="B307" s="1850" t="s">
        <v>16</v>
      </c>
      <c r="C307" s="1850" t="s">
        <v>2446</v>
      </c>
      <c r="D307" s="1850" t="s">
        <v>2447</v>
      </c>
      <c r="E307" s="1850" t="s">
        <v>2448</v>
      </c>
      <c r="F307" s="1850" t="s">
        <v>2286</v>
      </c>
      <c r="G307" s="1850" t="s">
        <v>28</v>
      </c>
      <c r="H307" s="1850" t="s">
        <v>28</v>
      </c>
      <c r="I307" s="1850" t="s">
        <v>859</v>
      </c>
    </row>
    <row customHeight="1" ht="11.25">
      <c r="A308" s="1850" t="s">
        <v>2258</v>
      </c>
      <c r="B308" s="1850" t="s">
        <v>16</v>
      </c>
      <c r="C308" s="1850" t="s">
        <v>2449</v>
      </c>
      <c r="D308" s="1850" t="s">
        <v>2450</v>
      </c>
      <c r="E308" s="1850" t="s">
        <v>2451</v>
      </c>
      <c r="F308" s="1850" t="s">
        <v>2286</v>
      </c>
      <c r="G308" s="1850" t="s">
        <v>28</v>
      </c>
      <c r="H308" s="1850" t="s">
        <v>28</v>
      </c>
      <c r="I308" s="1850" t="s">
        <v>859</v>
      </c>
    </row>
    <row customHeight="1" ht="11.25">
      <c r="A309" s="1850" t="s">
        <v>2258</v>
      </c>
      <c r="B309" s="1850" t="s">
        <v>16</v>
      </c>
      <c r="C309" s="1850" t="s">
        <v>2452</v>
      </c>
      <c r="D309" s="1850" t="s">
        <v>2453</v>
      </c>
      <c r="E309" s="1850" t="s">
        <v>2454</v>
      </c>
      <c r="F309" s="1850" t="s">
        <v>2322</v>
      </c>
      <c r="G309" s="1850" t="s">
        <v>28</v>
      </c>
      <c r="H309" s="1850" t="s">
        <v>28</v>
      </c>
      <c r="I309" s="1850" t="s">
        <v>859</v>
      </c>
    </row>
    <row customHeight="1" ht="11.25">
      <c r="A310" s="1850" t="s">
        <v>2258</v>
      </c>
      <c r="B310" s="1850" t="s">
        <v>16</v>
      </c>
      <c r="C310" s="1850" t="s">
        <v>2455</v>
      </c>
      <c r="D310" s="1850" t="s">
        <v>2456</v>
      </c>
      <c r="E310" s="1850" t="s">
        <v>2457</v>
      </c>
      <c r="F310" s="1850" t="s">
        <v>2334</v>
      </c>
      <c r="G310" s="1850" t="s">
        <v>28</v>
      </c>
      <c r="H310" s="1850" t="s">
        <v>2458</v>
      </c>
      <c r="I310" s="1850" t="s">
        <v>859</v>
      </c>
    </row>
    <row customHeight="1" ht="11.25">
      <c r="A311" s="1850" t="s">
        <v>2258</v>
      </c>
      <c r="B311" s="1850" t="s">
        <v>16</v>
      </c>
      <c r="C311" s="1850" t="s">
        <v>2459</v>
      </c>
      <c r="D311" s="1850" t="s">
        <v>2460</v>
      </c>
      <c r="E311" s="1850" t="s">
        <v>2461</v>
      </c>
      <c r="F311" s="1850" t="s">
        <v>2462</v>
      </c>
      <c r="G311" s="1850" t="s">
        <v>2463</v>
      </c>
      <c r="H311" s="1850" t="s">
        <v>28</v>
      </c>
      <c r="I311" s="1850" t="s">
        <v>859</v>
      </c>
    </row>
    <row customHeight="1" ht="11.25">
      <c r="A312" s="1850" t="s">
        <v>2258</v>
      </c>
      <c r="B312" s="1850" t="s">
        <v>16</v>
      </c>
      <c r="C312" s="1850" t="s">
        <v>2464</v>
      </c>
      <c r="D312" s="1850" t="s">
        <v>2465</v>
      </c>
      <c r="E312" s="1850" t="s">
        <v>2466</v>
      </c>
      <c r="F312" s="1850" t="s">
        <v>2462</v>
      </c>
      <c r="G312" s="1850" t="s">
        <v>2467</v>
      </c>
      <c r="H312" s="1850" t="s">
        <v>28</v>
      </c>
      <c r="I312" s="1850" t="s">
        <v>859</v>
      </c>
    </row>
    <row customHeight="1" ht="11.25">
      <c r="A313" s="1850" t="s">
        <v>2258</v>
      </c>
      <c r="B313" s="1850" t="s">
        <v>16</v>
      </c>
      <c r="C313" s="1850" t="s">
        <v>2471</v>
      </c>
      <c r="D313" s="1850" t="s">
        <v>2472</v>
      </c>
      <c r="E313" s="1850" t="s">
        <v>2473</v>
      </c>
      <c r="F313" s="1850" t="s">
        <v>2334</v>
      </c>
      <c r="G313" s="1850" t="s">
        <v>28</v>
      </c>
      <c r="H313" s="1850" t="s">
        <v>2474</v>
      </c>
      <c r="I313" s="1850" t="s">
        <v>859</v>
      </c>
    </row>
    <row customHeight="1" ht="11.25">
      <c r="A314" s="1850" t="s">
        <v>2258</v>
      </c>
      <c r="B314" s="1850" t="s">
        <v>16</v>
      </c>
      <c r="C314" s="1850" t="s">
        <v>2475</v>
      </c>
      <c r="D314" s="1850" t="s">
        <v>2476</v>
      </c>
      <c r="E314" s="1850" t="s">
        <v>2477</v>
      </c>
      <c r="F314" s="1850" t="s">
        <v>2334</v>
      </c>
      <c r="G314" s="1850" t="s">
        <v>2478</v>
      </c>
      <c r="H314" s="1850" t="s">
        <v>2474</v>
      </c>
      <c r="I314" s="1850" t="s">
        <v>859</v>
      </c>
    </row>
    <row customHeight="1" ht="11.25">
      <c r="A315" s="1850" t="s">
        <v>2258</v>
      </c>
      <c r="B315" s="1850" t="s">
        <v>16</v>
      </c>
      <c r="C315" s="1850" t="s">
        <v>2479</v>
      </c>
      <c r="D315" s="1850" t="s">
        <v>2480</v>
      </c>
      <c r="E315" s="1850" t="s">
        <v>2481</v>
      </c>
      <c r="F315" s="1850" t="s">
        <v>2334</v>
      </c>
      <c r="G315" s="1850" t="s">
        <v>28</v>
      </c>
      <c r="H315" s="1850" t="s">
        <v>28</v>
      </c>
      <c r="I315" s="1850" t="s">
        <v>859</v>
      </c>
    </row>
    <row customHeight="1" ht="11.25">
      <c r="A316" s="1850" t="s">
        <v>2258</v>
      </c>
      <c r="B316" s="1850" t="s">
        <v>16</v>
      </c>
      <c r="C316" s="1850" t="s">
        <v>2482</v>
      </c>
      <c r="D316" s="1850" t="s">
        <v>2483</v>
      </c>
      <c r="E316" s="1850" t="s">
        <v>2484</v>
      </c>
      <c r="F316" s="1850" t="s">
        <v>2322</v>
      </c>
      <c r="G316" s="1850" t="s">
        <v>2485</v>
      </c>
      <c r="H316" s="1850" t="s">
        <v>28</v>
      </c>
      <c r="I316" s="1850" t="s">
        <v>859</v>
      </c>
    </row>
    <row customHeight="1" ht="11.25">
      <c r="A317" s="1850" t="s">
        <v>2258</v>
      </c>
      <c r="B317" s="1850" t="s">
        <v>16</v>
      </c>
      <c r="C317" s="1850" t="s">
        <v>2486</v>
      </c>
      <c r="D317" s="1850" t="s">
        <v>2487</v>
      </c>
      <c r="E317" s="1850" t="s">
        <v>2488</v>
      </c>
      <c r="F317" s="1850" t="s">
        <v>2334</v>
      </c>
      <c r="G317" s="1850" t="s">
        <v>2489</v>
      </c>
      <c r="H317" s="1850" t="s">
        <v>2490</v>
      </c>
      <c r="I317" s="1850" t="s">
        <v>859</v>
      </c>
    </row>
    <row customHeight="1" ht="11.25">
      <c r="A318" s="1850" t="s">
        <v>2258</v>
      </c>
      <c r="B318" s="1850" t="s">
        <v>16</v>
      </c>
      <c r="C318" s="1850" t="s">
        <v>2498</v>
      </c>
      <c r="D318" s="1850" t="s">
        <v>2499</v>
      </c>
      <c r="E318" s="1850" t="s">
        <v>2500</v>
      </c>
      <c r="F318" s="1850" t="s">
        <v>2274</v>
      </c>
      <c r="G318" s="1850" t="s">
        <v>2501</v>
      </c>
      <c r="H318" s="1850" t="s">
        <v>28</v>
      </c>
      <c r="I318" s="1850" t="s">
        <v>859</v>
      </c>
    </row>
    <row customHeight="1" ht="11.25">
      <c r="A319" s="1850" t="s">
        <v>2258</v>
      </c>
      <c r="B319" s="1850" t="s">
        <v>16</v>
      </c>
      <c r="C319" s="1850" t="s">
        <v>2502</v>
      </c>
      <c r="D319" s="1850" t="s">
        <v>2503</v>
      </c>
      <c r="E319" s="1850" t="s">
        <v>2504</v>
      </c>
      <c r="F319" s="1850" t="s">
        <v>2505</v>
      </c>
      <c r="G319" s="1850" t="s">
        <v>28</v>
      </c>
      <c r="H319" s="1850" t="s">
        <v>28</v>
      </c>
      <c r="I319" s="1850" t="s">
        <v>859</v>
      </c>
    </row>
    <row customHeight="1" ht="11.25">
      <c r="A320" s="1850" t="s">
        <v>2258</v>
      </c>
      <c r="B320" s="1850" t="s">
        <v>16</v>
      </c>
      <c r="C320" s="1850" t="s">
        <v>2506</v>
      </c>
      <c r="D320" s="1850" t="s">
        <v>2507</v>
      </c>
      <c r="E320" s="1850" t="s">
        <v>2508</v>
      </c>
      <c r="F320" s="1850" t="s">
        <v>2432</v>
      </c>
      <c r="G320" s="1850" t="s">
        <v>28</v>
      </c>
      <c r="H320" s="1850" t="s">
        <v>28</v>
      </c>
      <c r="I320" s="1850" t="s">
        <v>859</v>
      </c>
    </row>
    <row customHeight="1" ht="11.25">
      <c r="A321" s="1850" t="s">
        <v>2258</v>
      </c>
      <c r="B321" s="1850" t="s">
        <v>16</v>
      </c>
      <c r="C321" s="1850" t="s">
        <v>2509</v>
      </c>
      <c r="D321" s="1850" t="s">
        <v>2510</v>
      </c>
      <c r="E321" s="1850" t="s">
        <v>2511</v>
      </c>
      <c r="F321" s="1850" t="s">
        <v>2512</v>
      </c>
      <c r="G321" s="1850" t="s">
        <v>28</v>
      </c>
      <c r="H321" s="1850" t="s">
        <v>28</v>
      </c>
      <c r="I321" s="1850" t="s">
        <v>859</v>
      </c>
    </row>
    <row customHeight="1" ht="11.25">
      <c r="A322" s="1850" t="s">
        <v>2258</v>
      </c>
      <c r="B322" s="1850" t="s">
        <v>16</v>
      </c>
      <c r="C322" s="1850" t="s">
        <v>2513</v>
      </c>
      <c r="D322" s="1850" t="s">
        <v>2514</v>
      </c>
      <c r="E322" s="1850" t="s">
        <v>2515</v>
      </c>
      <c r="F322" s="1850" t="s">
        <v>2432</v>
      </c>
      <c r="G322" s="1850" t="s">
        <v>28</v>
      </c>
      <c r="H322" s="1850" t="s">
        <v>28</v>
      </c>
      <c r="I322" s="1850" t="s">
        <v>859</v>
      </c>
    </row>
    <row customHeight="1" ht="11.25">
      <c r="A323" s="1850" t="s">
        <v>2258</v>
      </c>
      <c r="B323" s="1850" t="s">
        <v>16</v>
      </c>
      <c r="C323" s="1850" t="s">
        <v>2516</v>
      </c>
      <c r="D323" s="1850" t="s">
        <v>2517</v>
      </c>
      <c r="E323" s="1850" t="s">
        <v>2518</v>
      </c>
      <c r="F323" s="1850" t="s">
        <v>2519</v>
      </c>
      <c r="G323" s="1850" t="s">
        <v>28</v>
      </c>
      <c r="H323" s="1850" t="s">
        <v>28</v>
      </c>
      <c r="I323" s="1850" t="s">
        <v>859</v>
      </c>
    </row>
    <row customHeight="1" ht="11.25">
      <c r="A324" s="1850" t="s">
        <v>2258</v>
      </c>
      <c r="B324" s="1850" t="s">
        <v>16</v>
      </c>
      <c r="C324" s="1850" t="s">
        <v>2520</v>
      </c>
      <c r="D324" s="1850" t="s">
        <v>2521</v>
      </c>
      <c r="E324" s="1850" t="s">
        <v>2522</v>
      </c>
      <c r="F324" s="1850" t="s">
        <v>2266</v>
      </c>
      <c r="G324" s="1850" t="s">
        <v>2523</v>
      </c>
      <c r="H324" s="1850" t="s">
        <v>28</v>
      </c>
      <c r="I324" s="1850" t="s">
        <v>859</v>
      </c>
    </row>
    <row customHeight="1" ht="11.25">
      <c r="A325" s="1850" t="s">
        <v>2258</v>
      </c>
      <c r="B325" s="1850" t="s">
        <v>16</v>
      </c>
      <c r="C325" s="1850" t="s">
        <v>2524</v>
      </c>
      <c r="D325" s="1850" t="s">
        <v>2525</v>
      </c>
      <c r="E325" s="1850" t="s">
        <v>2526</v>
      </c>
      <c r="F325" s="1850" t="s">
        <v>2266</v>
      </c>
      <c r="G325" s="1850" t="s">
        <v>28</v>
      </c>
      <c r="H325" s="1850" t="s">
        <v>28</v>
      </c>
      <c r="I325" s="1850" t="s">
        <v>859</v>
      </c>
    </row>
    <row customHeight="1" ht="11.25">
      <c r="A326" s="1850" t="s">
        <v>2258</v>
      </c>
      <c r="B326" s="1850" t="s">
        <v>16</v>
      </c>
      <c r="C326" s="1850" t="s">
        <v>2527</v>
      </c>
      <c r="D326" s="1850" t="s">
        <v>2528</v>
      </c>
      <c r="E326" s="1850" t="s">
        <v>2529</v>
      </c>
      <c r="F326" s="1850" t="s">
        <v>2530</v>
      </c>
      <c r="G326" s="1850" t="s">
        <v>28</v>
      </c>
      <c r="H326" s="1850" t="s">
        <v>28</v>
      </c>
      <c r="I326" s="1850" t="s">
        <v>859</v>
      </c>
    </row>
    <row customHeight="1" ht="11.25">
      <c r="A327" s="1850" t="s">
        <v>2258</v>
      </c>
      <c r="B327" s="1850" t="s">
        <v>16</v>
      </c>
      <c r="C327" s="1850" t="s">
        <v>2531</v>
      </c>
      <c r="D327" s="1850" t="s">
        <v>2532</v>
      </c>
      <c r="E327" s="1850" t="s">
        <v>2533</v>
      </c>
      <c r="F327" s="1850" t="s">
        <v>2266</v>
      </c>
      <c r="G327" s="1850" t="s">
        <v>2534</v>
      </c>
      <c r="H327" s="1850" t="s">
        <v>28</v>
      </c>
      <c r="I327" s="1850" t="s">
        <v>859</v>
      </c>
    </row>
    <row customHeight="1" ht="11.25">
      <c r="A328" s="1850" t="s">
        <v>2258</v>
      </c>
      <c r="B328" s="1850" t="s">
        <v>16</v>
      </c>
      <c r="C328" s="1850" t="s">
        <v>2539</v>
      </c>
      <c r="D328" s="1850" t="s">
        <v>2540</v>
      </c>
      <c r="E328" s="1850" t="s">
        <v>2541</v>
      </c>
      <c r="F328" s="1850" t="s">
        <v>2266</v>
      </c>
      <c r="G328" s="1850" t="s">
        <v>2534</v>
      </c>
      <c r="H328" s="1850" t="s">
        <v>28</v>
      </c>
      <c r="I328" s="1850" t="s">
        <v>859</v>
      </c>
    </row>
    <row customHeight="1" ht="11.25">
      <c r="A329" s="1850" t="s">
        <v>2258</v>
      </c>
      <c r="B329" s="1850" t="s">
        <v>16</v>
      </c>
      <c r="C329" s="1850" t="s">
        <v>2542</v>
      </c>
      <c r="D329" s="1850" t="s">
        <v>2543</v>
      </c>
      <c r="E329" s="1850" t="s">
        <v>2544</v>
      </c>
      <c r="F329" s="1850" t="s">
        <v>2334</v>
      </c>
      <c r="G329" s="1850" t="s">
        <v>28</v>
      </c>
      <c r="H329" s="1850" t="s">
        <v>28</v>
      </c>
      <c r="I329" s="1850" t="s">
        <v>859</v>
      </c>
    </row>
    <row customHeight="1" ht="11.25">
      <c r="A330" s="1850" t="s">
        <v>2258</v>
      </c>
      <c r="B330" s="1850" t="s">
        <v>16</v>
      </c>
      <c r="C330" s="1850" t="s">
        <v>2545</v>
      </c>
      <c r="D330" s="1850" t="s">
        <v>2546</v>
      </c>
      <c r="E330" s="1850" t="s">
        <v>2547</v>
      </c>
      <c r="F330" s="1850" t="s">
        <v>2291</v>
      </c>
      <c r="G330" s="1850" t="s">
        <v>2548</v>
      </c>
      <c r="H330" s="1850" t="s">
        <v>28</v>
      </c>
      <c r="I330" s="1850" t="s">
        <v>859</v>
      </c>
    </row>
    <row customHeight="1" ht="11.25">
      <c r="A331" s="1850" t="s">
        <v>2258</v>
      </c>
      <c r="B331" s="1850" t="s">
        <v>16</v>
      </c>
      <c r="C331" s="1850" t="s">
        <v>2993</v>
      </c>
      <c r="D331" s="1850" t="s">
        <v>2994</v>
      </c>
      <c r="E331" s="1850" t="s">
        <v>2995</v>
      </c>
      <c r="F331" s="1850" t="s">
        <v>2274</v>
      </c>
      <c r="G331" s="1850" t="s">
        <v>28</v>
      </c>
      <c r="H331" s="1850" t="s">
        <v>2996</v>
      </c>
      <c r="I331" s="1850" t="s">
        <v>859</v>
      </c>
    </row>
    <row customHeight="1" ht="11.25">
      <c r="A332" s="1850" t="s">
        <v>2258</v>
      </c>
      <c r="B332" s="1850" t="s">
        <v>16</v>
      </c>
      <c r="C332" s="1850" t="s">
        <v>2997</v>
      </c>
      <c r="D332" s="1850" t="s">
        <v>2998</v>
      </c>
      <c r="E332" s="1850" t="s">
        <v>2999</v>
      </c>
      <c r="F332" s="1850" t="s">
        <v>2274</v>
      </c>
      <c r="G332" s="1850" t="s">
        <v>28</v>
      </c>
      <c r="H332" s="1850" t="s">
        <v>3000</v>
      </c>
      <c r="I332" s="1850" t="s">
        <v>859</v>
      </c>
    </row>
    <row customHeight="1" ht="11.25">
      <c r="A333" s="1850" t="s">
        <v>2258</v>
      </c>
      <c r="B333" s="1850" t="s">
        <v>16</v>
      </c>
      <c r="C333" s="1850" t="s">
        <v>2553</v>
      </c>
      <c r="D333" s="1850" t="s">
        <v>2554</v>
      </c>
      <c r="E333" s="1850" t="s">
        <v>2555</v>
      </c>
      <c r="F333" s="1850" t="s">
        <v>2266</v>
      </c>
      <c r="G333" s="1850" t="s">
        <v>2556</v>
      </c>
      <c r="H333" s="1850" t="s">
        <v>28</v>
      </c>
      <c r="I333" s="1850" t="s">
        <v>859</v>
      </c>
    </row>
    <row customHeight="1" ht="11.25">
      <c r="A334" s="1850" t="s">
        <v>2258</v>
      </c>
      <c r="B334" s="1850" t="s">
        <v>16</v>
      </c>
      <c r="C334" s="1850" t="s">
        <v>2557</v>
      </c>
      <c r="D334" s="1850" t="s">
        <v>2558</v>
      </c>
      <c r="E334" s="1850" t="s">
        <v>2559</v>
      </c>
      <c r="F334" s="1850" t="s">
        <v>2560</v>
      </c>
      <c r="G334" s="1850" t="s">
        <v>28</v>
      </c>
      <c r="H334" s="1850" t="s">
        <v>2561</v>
      </c>
      <c r="I334" s="1850" t="s">
        <v>859</v>
      </c>
    </row>
    <row customHeight="1" ht="11.25">
      <c r="A335" s="1850" t="s">
        <v>2258</v>
      </c>
      <c r="B335" s="1850" t="s">
        <v>16</v>
      </c>
      <c r="C335" s="1850" t="s">
        <v>2562</v>
      </c>
      <c r="D335" s="1850" t="s">
        <v>2563</v>
      </c>
      <c r="E335" s="1850" t="s">
        <v>2564</v>
      </c>
      <c r="F335" s="1850" t="s">
        <v>2512</v>
      </c>
      <c r="G335" s="1850" t="s">
        <v>28</v>
      </c>
      <c r="H335" s="1850" t="s">
        <v>28</v>
      </c>
      <c r="I335" s="1850" t="s">
        <v>859</v>
      </c>
    </row>
    <row customHeight="1" ht="11.25">
      <c r="A336" s="1850" t="s">
        <v>2258</v>
      </c>
      <c r="B336" s="1850" t="s">
        <v>16</v>
      </c>
      <c r="C336" s="1850" t="s">
        <v>2582</v>
      </c>
      <c r="D336" s="1850" t="s">
        <v>2583</v>
      </c>
      <c r="E336" s="1850" t="s">
        <v>2584</v>
      </c>
      <c r="F336" s="1850" t="s">
        <v>2437</v>
      </c>
      <c r="G336" s="1850" t="s">
        <v>28</v>
      </c>
      <c r="H336" s="1850" t="s">
        <v>28</v>
      </c>
      <c r="I336" s="1850" t="s">
        <v>859</v>
      </c>
    </row>
    <row customHeight="1" ht="11.25">
      <c r="A337" s="1850" t="s">
        <v>2258</v>
      </c>
      <c r="B337" s="1850" t="s">
        <v>16</v>
      </c>
      <c r="C337" s="1850" t="s">
        <v>3001</v>
      </c>
      <c r="D337" s="1850" t="s">
        <v>3002</v>
      </c>
      <c r="E337" s="1850" t="s">
        <v>2394</v>
      </c>
      <c r="F337" s="1850" t="s">
        <v>3003</v>
      </c>
      <c r="G337" s="1850" t="s">
        <v>28</v>
      </c>
      <c r="H337" s="1850" t="s">
        <v>28</v>
      </c>
      <c r="I337" s="1850" t="s">
        <v>859</v>
      </c>
    </row>
    <row customHeight="1" ht="11.25">
      <c r="A338" s="1850" t="s">
        <v>2258</v>
      </c>
      <c r="B338" s="1850" t="s">
        <v>16</v>
      </c>
      <c r="C338" s="1850" t="s">
        <v>2595</v>
      </c>
      <c r="D338" s="1850" t="s">
        <v>2596</v>
      </c>
      <c r="E338" s="1850" t="s">
        <v>2597</v>
      </c>
      <c r="F338" s="1850" t="s">
        <v>2322</v>
      </c>
      <c r="G338" s="1850" t="s">
        <v>28</v>
      </c>
      <c r="H338" s="1850" t="s">
        <v>28</v>
      </c>
      <c r="I338" s="1850" t="s">
        <v>859</v>
      </c>
    </row>
    <row customHeight="1" ht="11.25">
      <c r="A339" s="1850" t="s">
        <v>2258</v>
      </c>
      <c r="B339" s="1850" t="s">
        <v>16</v>
      </c>
      <c r="C339" s="1850" t="s">
        <v>3004</v>
      </c>
      <c r="D339" s="1850" t="s">
        <v>3005</v>
      </c>
      <c r="E339" s="1850" t="s">
        <v>3006</v>
      </c>
      <c r="F339" s="1850" t="s">
        <v>2338</v>
      </c>
      <c r="G339" s="1850" t="s">
        <v>3007</v>
      </c>
      <c r="H339" s="1850" t="s">
        <v>28</v>
      </c>
      <c r="I339" s="1850" t="s">
        <v>859</v>
      </c>
    </row>
    <row customHeight="1" ht="11.25">
      <c r="A340" s="1850" t="s">
        <v>2258</v>
      </c>
      <c r="B340" s="1850" t="s">
        <v>16</v>
      </c>
      <c r="C340" s="1850" t="s">
        <v>2602</v>
      </c>
      <c r="D340" s="1850" t="s">
        <v>2603</v>
      </c>
      <c r="E340" s="1850" t="s">
        <v>2604</v>
      </c>
      <c r="F340" s="1850" t="s">
        <v>2530</v>
      </c>
      <c r="G340" s="1850" t="s">
        <v>2605</v>
      </c>
      <c r="H340" s="1850" t="s">
        <v>28</v>
      </c>
      <c r="I340" s="1850" t="s">
        <v>859</v>
      </c>
    </row>
    <row customHeight="1" ht="11.25">
      <c r="A341" s="1850" t="s">
        <v>2258</v>
      </c>
      <c r="B341" s="1850" t="s">
        <v>16</v>
      </c>
      <c r="C341" s="1850" t="s">
        <v>2606</v>
      </c>
      <c r="D341" s="1850" t="s">
        <v>2607</v>
      </c>
      <c r="E341" s="1850" t="s">
        <v>2608</v>
      </c>
      <c r="F341" s="1850" t="s">
        <v>2609</v>
      </c>
      <c r="G341" s="1850" t="s">
        <v>2610</v>
      </c>
      <c r="H341" s="1850" t="s">
        <v>28</v>
      </c>
      <c r="I341" s="1850" t="s">
        <v>859</v>
      </c>
    </row>
    <row customHeight="1" ht="11.25">
      <c r="A342" s="1850" t="s">
        <v>2258</v>
      </c>
      <c r="B342" s="1850" t="s">
        <v>16</v>
      </c>
      <c r="C342" s="1850" t="s">
        <v>2611</v>
      </c>
      <c r="D342" s="1850" t="s">
        <v>2607</v>
      </c>
      <c r="E342" s="1850" t="s">
        <v>2608</v>
      </c>
      <c r="F342" s="1850" t="s">
        <v>2612</v>
      </c>
      <c r="G342" s="1850" t="s">
        <v>28</v>
      </c>
      <c r="H342" s="1850" t="s">
        <v>28</v>
      </c>
      <c r="I342" s="1850" t="s">
        <v>859</v>
      </c>
    </row>
    <row customHeight="1" ht="11.25">
      <c r="A343" s="1850" t="s">
        <v>2258</v>
      </c>
      <c r="B343" s="1850" t="s">
        <v>16</v>
      </c>
      <c r="C343" s="1850" t="s">
        <v>2616</v>
      </c>
      <c r="D343" s="1850" t="s">
        <v>2617</v>
      </c>
      <c r="E343" s="1850" t="s">
        <v>2261</v>
      </c>
      <c r="F343" s="1850" t="s">
        <v>2618</v>
      </c>
      <c r="G343" s="1850" t="s">
        <v>28</v>
      </c>
      <c r="H343" s="1850" t="s">
        <v>28</v>
      </c>
      <c r="I343" s="1850" t="s">
        <v>859</v>
      </c>
    </row>
    <row customHeight="1" ht="11.25">
      <c r="A344" s="1850" t="s">
        <v>2258</v>
      </c>
      <c r="B344" s="1850" t="s">
        <v>16</v>
      </c>
      <c r="C344" s="1850" t="s">
        <v>2619</v>
      </c>
      <c r="D344" s="1850" t="s">
        <v>2620</v>
      </c>
      <c r="E344" s="1850" t="s">
        <v>2261</v>
      </c>
      <c r="F344" s="1850" t="s">
        <v>2621</v>
      </c>
      <c r="G344" s="1850" t="s">
        <v>28</v>
      </c>
      <c r="H344" s="1850" t="s">
        <v>28</v>
      </c>
      <c r="I344" s="1850" t="s">
        <v>859</v>
      </c>
    </row>
    <row customHeight="1" ht="11.25">
      <c r="A345" s="1850" t="s">
        <v>2258</v>
      </c>
      <c r="B345" s="1850" t="s">
        <v>16</v>
      </c>
      <c r="C345" s="1850" t="s">
        <v>2622</v>
      </c>
      <c r="D345" s="1850" t="s">
        <v>2623</v>
      </c>
      <c r="E345" s="1850" t="s">
        <v>2261</v>
      </c>
      <c r="F345" s="1850" t="s">
        <v>2624</v>
      </c>
      <c r="G345" s="1850" t="s">
        <v>28</v>
      </c>
      <c r="H345" s="1850" t="s">
        <v>28</v>
      </c>
      <c r="I345" s="1850" t="s">
        <v>859</v>
      </c>
    </row>
    <row customHeight="1" ht="11.25">
      <c r="A346" s="1850" t="s">
        <v>2258</v>
      </c>
      <c r="B346" s="1850" t="s">
        <v>16</v>
      </c>
      <c r="C346" s="1850" t="s">
        <v>2625</v>
      </c>
      <c r="D346" s="1850" t="s">
        <v>2626</v>
      </c>
      <c r="E346" s="1850" t="s">
        <v>2261</v>
      </c>
      <c r="F346" s="1850" t="s">
        <v>2627</v>
      </c>
      <c r="G346" s="1850" t="s">
        <v>28</v>
      </c>
      <c r="H346" s="1850" t="s">
        <v>28</v>
      </c>
      <c r="I346" s="1850" t="s">
        <v>859</v>
      </c>
    </row>
    <row customHeight="1" ht="11.25">
      <c r="A347" s="1850" t="s">
        <v>2258</v>
      </c>
      <c r="B347" s="1850" t="s">
        <v>16</v>
      </c>
      <c r="C347" s="1850" t="s">
        <v>2628</v>
      </c>
      <c r="D347" s="1850" t="s">
        <v>2629</v>
      </c>
      <c r="E347" s="1850" t="s">
        <v>2261</v>
      </c>
      <c r="F347" s="1850" t="s">
        <v>2630</v>
      </c>
      <c r="G347" s="1850" t="s">
        <v>28</v>
      </c>
      <c r="H347" s="1850" t="s">
        <v>28</v>
      </c>
      <c r="I347" s="1850" t="s">
        <v>859</v>
      </c>
    </row>
    <row customHeight="1" ht="11.25">
      <c r="A348" s="1850" t="s">
        <v>2258</v>
      </c>
      <c r="B348" s="1850" t="s">
        <v>16</v>
      </c>
      <c r="C348" s="1850" t="s">
        <v>2631</v>
      </c>
      <c r="D348" s="1850" t="s">
        <v>2632</v>
      </c>
      <c r="E348" s="1850" t="s">
        <v>2261</v>
      </c>
      <c r="F348" s="1850" t="s">
        <v>2633</v>
      </c>
      <c r="G348" s="1850" t="s">
        <v>28</v>
      </c>
      <c r="H348" s="1850" t="s">
        <v>28</v>
      </c>
      <c r="I348" s="1850" t="s">
        <v>859</v>
      </c>
    </row>
    <row customHeight="1" ht="11.25">
      <c r="A349" s="1850" t="s">
        <v>2258</v>
      </c>
      <c r="B349" s="1850" t="s">
        <v>16</v>
      </c>
      <c r="C349" s="1850" t="s">
        <v>2634</v>
      </c>
      <c r="D349" s="1850" t="s">
        <v>2635</v>
      </c>
      <c r="E349" s="1850" t="s">
        <v>2261</v>
      </c>
      <c r="F349" s="1850" t="s">
        <v>2636</v>
      </c>
      <c r="G349" s="1850" t="s">
        <v>28</v>
      </c>
      <c r="H349" s="1850" t="s">
        <v>28</v>
      </c>
      <c r="I349" s="1850" t="s">
        <v>859</v>
      </c>
    </row>
    <row customHeight="1" ht="11.25">
      <c r="A350" s="1850" t="s">
        <v>2258</v>
      </c>
      <c r="B350" s="1850" t="s">
        <v>16</v>
      </c>
      <c r="C350" s="1850" t="s">
        <v>2637</v>
      </c>
      <c r="D350" s="1850" t="s">
        <v>2638</v>
      </c>
      <c r="E350" s="1850" t="s">
        <v>2261</v>
      </c>
      <c r="F350" s="1850" t="s">
        <v>2639</v>
      </c>
      <c r="G350" s="1850" t="s">
        <v>28</v>
      </c>
      <c r="H350" s="1850" t="s">
        <v>28</v>
      </c>
      <c r="I350" s="1850" t="s">
        <v>859</v>
      </c>
    </row>
    <row customHeight="1" ht="11.25">
      <c r="A351" s="1850" t="s">
        <v>2258</v>
      </c>
      <c r="B351" s="1850" t="s">
        <v>16</v>
      </c>
      <c r="C351" s="1850" t="s">
        <v>2640</v>
      </c>
      <c r="D351" s="1850" t="s">
        <v>2641</v>
      </c>
      <c r="E351" s="1850" t="s">
        <v>2261</v>
      </c>
      <c r="F351" s="1850" t="s">
        <v>2642</v>
      </c>
      <c r="G351" s="1850" t="s">
        <v>28</v>
      </c>
      <c r="H351" s="1850" t="s">
        <v>28</v>
      </c>
      <c r="I351" s="1850" t="s">
        <v>859</v>
      </c>
    </row>
    <row customHeight="1" ht="11.25">
      <c r="A352" s="1850" t="s">
        <v>2258</v>
      </c>
      <c r="B352" s="1850" t="s">
        <v>16</v>
      </c>
      <c r="C352" s="1850" t="s">
        <v>2643</v>
      </c>
      <c r="D352" s="1850" t="s">
        <v>2644</v>
      </c>
      <c r="E352" s="1850" t="s">
        <v>2261</v>
      </c>
      <c r="F352" s="1850" t="s">
        <v>2645</v>
      </c>
      <c r="G352" s="1850" t="s">
        <v>28</v>
      </c>
      <c r="H352" s="1850" t="s">
        <v>28</v>
      </c>
      <c r="I352" s="1850" t="s">
        <v>859</v>
      </c>
    </row>
    <row customHeight="1" ht="11.25">
      <c r="A353" s="1850" t="s">
        <v>2258</v>
      </c>
      <c r="B353" s="1850" t="s">
        <v>16</v>
      </c>
      <c r="C353" s="1850" t="s">
        <v>3008</v>
      </c>
      <c r="D353" s="1850" t="s">
        <v>3009</v>
      </c>
      <c r="E353" s="1850" t="s">
        <v>2419</v>
      </c>
      <c r="F353" s="1850" t="s">
        <v>3010</v>
      </c>
      <c r="G353" s="1850" t="s">
        <v>28</v>
      </c>
      <c r="H353" s="1850" t="s">
        <v>28</v>
      </c>
      <c r="I353" s="1850" t="s">
        <v>859</v>
      </c>
    </row>
    <row customHeight="1" ht="11.25">
      <c r="A354" s="1850" t="s">
        <v>2258</v>
      </c>
      <c r="B354" s="1850" t="s">
        <v>16</v>
      </c>
      <c r="C354" s="1850" t="s">
        <v>2646</v>
      </c>
      <c r="D354" s="1850" t="s">
        <v>2647</v>
      </c>
      <c r="E354" s="1850" t="s">
        <v>2648</v>
      </c>
      <c r="F354" s="1850" t="s">
        <v>2649</v>
      </c>
      <c r="G354" s="1850" t="s">
        <v>28</v>
      </c>
      <c r="H354" s="1850" t="s">
        <v>28</v>
      </c>
      <c r="I354" s="1850" t="s">
        <v>859</v>
      </c>
    </row>
    <row customHeight="1" ht="11.25">
      <c r="A355" s="1850" t="s">
        <v>2258</v>
      </c>
      <c r="B355" s="1850" t="s">
        <v>16</v>
      </c>
      <c r="C355" s="1850" t="s">
        <v>2650</v>
      </c>
      <c r="D355" s="1850" t="s">
        <v>2651</v>
      </c>
      <c r="E355" s="1850" t="s">
        <v>2648</v>
      </c>
      <c r="F355" s="1850" t="s">
        <v>2652</v>
      </c>
      <c r="G355" s="1850" t="s">
        <v>28</v>
      </c>
      <c r="H355" s="1850" t="s">
        <v>28</v>
      </c>
      <c r="I355" s="1850" t="s">
        <v>859</v>
      </c>
    </row>
    <row customHeight="1" ht="11.25">
      <c r="A356" s="1850" t="s">
        <v>2258</v>
      </c>
      <c r="B356" s="1850" t="s">
        <v>16</v>
      </c>
      <c r="C356" s="1850" t="s">
        <v>2656</v>
      </c>
      <c r="D356" s="1850" t="s">
        <v>2657</v>
      </c>
      <c r="E356" s="1850" t="s">
        <v>2648</v>
      </c>
      <c r="F356" s="1850" t="s">
        <v>2658</v>
      </c>
      <c r="G356" s="1850" t="s">
        <v>28</v>
      </c>
      <c r="H356" s="1850" t="s">
        <v>28</v>
      </c>
      <c r="I356" s="1850" t="s">
        <v>859</v>
      </c>
    </row>
    <row customHeight="1" ht="11.25">
      <c r="A357" s="1850" t="s">
        <v>2258</v>
      </c>
      <c r="B357" s="1850" t="s">
        <v>16</v>
      </c>
      <c r="C357" s="1850" t="s">
        <v>2659</v>
      </c>
      <c r="D357" s="1850" t="s">
        <v>2660</v>
      </c>
      <c r="E357" s="1850" t="s">
        <v>2661</v>
      </c>
      <c r="F357" s="1850" t="s">
        <v>2662</v>
      </c>
      <c r="G357" s="1850" t="s">
        <v>2663</v>
      </c>
      <c r="H357" s="1850" t="s">
        <v>28</v>
      </c>
      <c r="I357" s="1850" t="s">
        <v>859</v>
      </c>
    </row>
    <row customHeight="1" ht="11.25">
      <c r="A358" s="1850" t="s">
        <v>2258</v>
      </c>
      <c r="B358" s="1850" t="s">
        <v>16</v>
      </c>
      <c r="C358" s="1850" t="s">
        <v>2664</v>
      </c>
      <c r="D358" s="1850" t="s">
        <v>2665</v>
      </c>
      <c r="E358" s="1850" t="s">
        <v>2666</v>
      </c>
      <c r="F358" s="1850" t="s">
        <v>2370</v>
      </c>
      <c r="G358" s="1850" t="s">
        <v>28</v>
      </c>
      <c r="H358" s="1850" t="s">
        <v>2667</v>
      </c>
      <c r="I358" s="1850" t="s">
        <v>859</v>
      </c>
    </row>
    <row customHeight="1" ht="11.25">
      <c r="A359" s="1850" t="s">
        <v>2258</v>
      </c>
      <c r="B359" s="1850" t="s">
        <v>16</v>
      </c>
      <c r="C359" s="1850" t="s">
        <v>2668</v>
      </c>
      <c r="D359" s="1850" t="s">
        <v>2669</v>
      </c>
      <c r="E359" s="1850" t="s">
        <v>2670</v>
      </c>
      <c r="F359" s="1850" t="s">
        <v>2274</v>
      </c>
      <c r="G359" s="1850" t="s">
        <v>28</v>
      </c>
      <c r="H359" s="1850" t="s">
        <v>28</v>
      </c>
      <c r="I359" s="1850" t="s">
        <v>859</v>
      </c>
    </row>
    <row customHeight="1" ht="11.25">
      <c r="A360" s="1850" t="s">
        <v>2258</v>
      </c>
      <c r="B360" s="1850" t="s">
        <v>16</v>
      </c>
      <c r="C360" s="1850" t="s">
        <v>2674</v>
      </c>
      <c r="D360" s="1850" t="s">
        <v>2675</v>
      </c>
      <c r="E360" s="1850" t="s">
        <v>2676</v>
      </c>
      <c r="F360" s="1850" t="s">
        <v>2662</v>
      </c>
      <c r="G360" s="1850" t="s">
        <v>2663</v>
      </c>
      <c r="H360" s="1850" t="s">
        <v>28</v>
      </c>
      <c r="I360" s="1850" t="s">
        <v>859</v>
      </c>
    </row>
    <row customHeight="1" ht="11.25">
      <c r="A361" s="1850" t="s">
        <v>2258</v>
      </c>
      <c r="B361" s="1850" t="s">
        <v>16</v>
      </c>
      <c r="C361" s="1850" t="s">
        <v>2677</v>
      </c>
      <c r="D361" s="1850" t="s">
        <v>2678</v>
      </c>
      <c r="E361" s="1850" t="s">
        <v>2269</v>
      </c>
      <c r="F361" s="1850" t="s">
        <v>2679</v>
      </c>
      <c r="G361" s="1850" t="s">
        <v>28</v>
      </c>
      <c r="H361" s="1850" t="s">
        <v>28</v>
      </c>
      <c r="I361" s="1850" t="s">
        <v>859</v>
      </c>
    </row>
    <row customHeight="1" ht="11.25">
      <c r="A362" s="1850" t="s">
        <v>2258</v>
      </c>
      <c r="B362" s="1850" t="s">
        <v>16</v>
      </c>
      <c r="C362" s="1850" t="s">
        <v>3011</v>
      </c>
      <c r="D362" s="1850" t="s">
        <v>3012</v>
      </c>
      <c r="E362" s="1850" t="s">
        <v>2269</v>
      </c>
      <c r="F362" s="1850" t="s">
        <v>3013</v>
      </c>
      <c r="G362" s="1850" t="s">
        <v>28</v>
      </c>
      <c r="H362" s="1850" t="s">
        <v>28</v>
      </c>
      <c r="I362" s="1850" t="s">
        <v>859</v>
      </c>
    </row>
    <row customHeight="1" ht="11.25">
      <c r="A363" s="1850" t="s">
        <v>2258</v>
      </c>
      <c r="B363" s="1850" t="s">
        <v>16</v>
      </c>
      <c r="C363" s="1850" t="s">
        <v>2682</v>
      </c>
      <c r="D363" s="1850" t="s">
        <v>2683</v>
      </c>
      <c r="E363" s="1850" t="s">
        <v>2684</v>
      </c>
      <c r="F363" s="1850" t="s">
        <v>2685</v>
      </c>
      <c r="G363" s="1850" t="s">
        <v>28</v>
      </c>
      <c r="H363" s="1850" t="s">
        <v>28</v>
      </c>
      <c r="I363" s="1850" t="s">
        <v>859</v>
      </c>
    </row>
    <row customHeight="1" ht="11.25">
      <c r="A364" s="1850" t="s">
        <v>2258</v>
      </c>
      <c r="B364" s="1850" t="s">
        <v>16</v>
      </c>
      <c r="C364" s="1850" t="s">
        <v>2686</v>
      </c>
      <c r="D364" s="1850" t="s">
        <v>2683</v>
      </c>
      <c r="E364" s="1850" t="s">
        <v>2684</v>
      </c>
      <c r="F364" s="1850" t="s">
        <v>2687</v>
      </c>
      <c r="G364" s="1850" t="s">
        <v>2688</v>
      </c>
      <c r="H364" s="1850" t="s">
        <v>28</v>
      </c>
      <c r="I364" s="1850" t="s">
        <v>859</v>
      </c>
    </row>
    <row customHeight="1" ht="11.25">
      <c r="A365" s="1850" t="s">
        <v>2258</v>
      </c>
      <c r="B365" s="1850" t="s">
        <v>16</v>
      </c>
      <c r="C365" s="1850" t="s">
        <v>3014</v>
      </c>
      <c r="D365" s="1850" t="s">
        <v>3015</v>
      </c>
      <c r="E365" s="1850" t="s">
        <v>3016</v>
      </c>
      <c r="F365" s="1850" t="s">
        <v>2295</v>
      </c>
      <c r="G365" s="1850" t="s">
        <v>28</v>
      </c>
      <c r="H365" s="1850" t="s">
        <v>28</v>
      </c>
      <c r="I365" s="1850" t="s">
        <v>859</v>
      </c>
    </row>
    <row customHeight="1" ht="11.25">
      <c r="A366" s="1850" t="s">
        <v>2258</v>
      </c>
      <c r="B366" s="1850" t="s">
        <v>16</v>
      </c>
      <c r="C366" s="1850" t="s">
        <v>2697</v>
      </c>
      <c r="D366" s="1850" t="s">
        <v>2698</v>
      </c>
      <c r="E366" s="1850" t="s">
        <v>2699</v>
      </c>
      <c r="F366" s="1850" t="s">
        <v>2334</v>
      </c>
      <c r="G366" s="1850" t="s">
        <v>28</v>
      </c>
      <c r="H366" s="1850" t="s">
        <v>28</v>
      </c>
      <c r="I366" s="1850" t="s">
        <v>859</v>
      </c>
    </row>
    <row customHeight="1" ht="11.25">
      <c r="A367" s="1850" t="s">
        <v>2258</v>
      </c>
      <c r="B367" s="1850" t="s">
        <v>16</v>
      </c>
      <c r="C367" s="1850" t="s">
        <v>2700</v>
      </c>
      <c r="D367" s="1850" t="s">
        <v>2701</v>
      </c>
      <c r="E367" s="1850" t="s">
        <v>2702</v>
      </c>
      <c r="F367" s="1850" t="s">
        <v>2318</v>
      </c>
      <c r="G367" s="1850" t="s">
        <v>28</v>
      </c>
      <c r="H367" s="1850" t="s">
        <v>28</v>
      </c>
      <c r="I367" s="1850" t="s">
        <v>859</v>
      </c>
    </row>
    <row customHeight="1" ht="11.25">
      <c r="A368" s="1850" t="s">
        <v>2258</v>
      </c>
      <c r="B368" s="1850" t="s">
        <v>16</v>
      </c>
      <c r="C368" s="1850" t="s">
        <v>2703</v>
      </c>
      <c r="D368" s="1850" t="s">
        <v>2704</v>
      </c>
      <c r="E368" s="1850" t="s">
        <v>2705</v>
      </c>
      <c r="F368" s="1850" t="s">
        <v>2327</v>
      </c>
      <c r="G368" s="1850" t="s">
        <v>28</v>
      </c>
      <c r="H368" s="1850" t="s">
        <v>28</v>
      </c>
      <c r="I368" s="1850" t="s">
        <v>859</v>
      </c>
    </row>
    <row customHeight="1" ht="11.25">
      <c r="A369" s="1850" t="s">
        <v>2258</v>
      </c>
      <c r="B369" s="1850" t="s">
        <v>16</v>
      </c>
      <c r="C369" s="1850" t="s">
        <v>3017</v>
      </c>
      <c r="D369" s="1850" t="s">
        <v>3018</v>
      </c>
      <c r="E369" s="1850" t="s">
        <v>3019</v>
      </c>
      <c r="F369" s="1850" t="s">
        <v>2322</v>
      </c>
      <c r="G369" s="1850" t="s">
        <v>28</v>
      </c>
      <c r="H369" s="1850" t="s">
        <v>28</v>
      </c>
      <c r="I369" s="1850" t="s">
        <v>859</v>
      </c>
    </row>
    <row customHeight="1" ht="11.25">
      <c r="A370" s="1850" t="s">
        <v>2258</v>
      </c>
      <c r="B370" s="1850" t="s">
        <v>16</v>
      </c>
      <c r="C370" s="1850" t="s">
        <v>2712</v>
      </c>
      <c r="D370" s="1850" t="s">
        <v>2713</v>
      </c>
      <c r="E370" s="1850" t="s">
        <v>2714</v>
      </c>
      <c r="F370" s="1850" t="s">
        <v>2266</v>
      </c>
      <c r="G370" s="1850" t="s">
        <v>2715</v>
      </c>
      <c r="H370" s="1850" t="s">
        <v>28</v>
      </c>
      <c r="I370" s="1850" t="s">
        <v>859</v>
      </c>
    </row>
    <row customHeight="1" ht="11.25">
      <c r="A371" s="1850" t="s">
        <v>2258</v>
      </c>
      <c r="B371" s="1850" t="s">
        <v>16</v>
      </c>
      <c r="C371" s="1850" t="s">
        <v>2716</v>
      </c>
      <c r="D371" s="1850" t="s">
        <v>2717</v>
      </c>
      <c r="E371" s="1850" t="s">
        <v>2718</v>
      </c>
      <c r="F371" s="1850" t="s">
        <v>2560</v>
      </c>
      <c r="G371" s="1850" t="s">
        <v>28</v>
      </c>
      <c r="H371" s="1850" t="s">
        <v>2719</v>
      </c>
      <c r="I371" s="1850" t="s">
        <v>859</v>
      </c>
    </row>
    <row customHeight="1" ht="11.25">
      <c r="A372" s="1850" t="s">
        <v>2258</v>
      </c>
      <c r="B372" s="1850" t="s">
        <v>16</v>
      </c>
      <c r="C372" s="1850" t="s">
        <v>2720</v>
      </c>
      <c r="D372" s="1850" t="s">
        <v>2721</v>
      </c>
      <c r="E372" s="1850" t="s">
        <v>2722</v>
      </c>
      <c r="F372" s="1850" t="s">
        <v>2560</v>
      </c>
      <c r="G372" s="1850" t="s">
        <v>28</v>
      </c>
      <c r="H372" s="1850" t="s">
        <v>28</v>
      </c>
      <c r="I372" s="1850" t="s">
        <v>859</v>
      </c>
    </row>
    <row customHeight="1" ht="11.25">
      <c r="A373" s="1850" t="s">
        <v>2258</v>
      </c>
      <c r="B373" s="1850" t="s">
        <v>16</v>
      </c>
      <c r="C373" s="1850" t="s">
        <v>2723</v>
      </c>
      <c r="D373" s="1850" t="s">
        <v>2724</v>
      </c>
      <c r="E373" s="1850" t="s">
        <v>2725</v>
      </c>
      <c r="F373" s="1850" t="s">
        <v>2295</v>
      </c>
      <c r="G373" s="1850" t="s">
        <v>2726</v>
      </c>
      <c r="H373" s="1850" t="s">
        <v>28</v>
      </c>
      <c r="I373" s="1850" t="s">
        <v>859</v>
      </c>
    </row>
    <row customHeight="1" ht="11.25">
      <c r="A374" s="1850" t="s">
        <v>2258</v>
      </c>
      <c r="B374" s="1850" t="s">
        <v>16</v>
      </c>
      <c r="C374" s="1850" t="s">
        <v>2727</v>
      </c>
      <c r="D374" s="1850" t="s">
        <v>2728</v>
      </c>
      <c r="E374" s="1850" t="s">
        <v>2729</v>
      </c>
      <c r="F374" s="1850" t="s">
        <v>2505</v>
      </c>
      <c r="G374" s="1850" t="s">
        <v>28</v>
      </c>
      <c r="H374" s="1850" t="s">
        <v>28</v>
      </c>
      <c r="I374" s="1850" t="s">
        <v>859</v>
      </c>
    </row>
    <row customHeight="1" ht="11.25">
      <c r="A375" s="1850" t="s">
        <v>2258</v>
      </c>
      <c r="B375" s="1850" t="s">
        <v>16</v>
      </c>
      <c r="C375" s="1850" t="s">
        <v>3020</v>
      </c>
      <c r="D375" s="1850" t="s">
        <v>3021</v>
      </c>
      <c r="E375" s="1850" t="s">
        <v>3022</v>
      </c>
      <c r="F375" s="1850" t="s">
        <v>2334</v>
      </c>
      <c r="G375" s="1850" t="s">
        <v>28</v>
      </c>
      <c r="H375" s="1850" t="s">
        <v>28</v>
      </c>
      <c r="I375" s="1850" t="s">
        <v>859</v>
      </c>
    </row>
    <row customHeight="1" ht="11.25">
      <c r="A376" s="1850" t="s">
        <v>2258</v>
      </c>
      <c r="B376" s="1850" t="s">
        <v>16</v>
      </c>
      <c r="C376" s="1850" t="s">
        <v>2740</v>
      </c>
      <c r="D376" s="1850" t="s">
        <v>2741</v>
      </c>
      <c r="E376" s="1850" t="s">
        <v>2742</v>
      </c>
      <c r="F376" s="1850" t="s">
        <v>2505</v>
      </c>
      <c r="G376" s="1850" t="s">
        <v>28</v>
      </c>
      <c r="H376" s="1850" t="s">
        <v>28</v>
      </c>
      <c r="I376" s="1850" t="s">
        <v>859</v>
      </c>
    </row>
    <row customHeight="1" ht="11.25">
      <c r="A377" s="1850" t="s">
        <v>2258</v>
      </c>
      <c r="B377" s="1850" t="s">
        <v>16</v>
      </c>
      <c r="C377" s="1850" t="s">
        <v>2743</v>
      </c>
      <c r="D377" s="1850" t="s">
        <v>2744</v>
      </c>
      <c r="E377" s="1850" t="s">
        <v>2745</v>
      </c>
      <c r="F377" s="1850" t="s">
        <v>2560</v>
      </c>
      <c r="G377" s="1850" t="s">
        <v>28</v>
      </c>
      <c r="H377" s="1850" t="s">
        <v>28</v>
      </c>
      <c r="I377" s="1850" t="s">
        <v>859</v>
      </c>
    </row>
    <row customHeight="1" ht="11.25">
      <c r="A378" s="1850" t="s">
        <v>2258</v>
      </c>
      <c r="B378" s="1850" t="s">
        <v>16</v>
      </c>
      <c r="C378" s="1850" t="s">
        <v>2746</v>
      </c>
      <c r="D378" s="1850" t="s">
        <v>2747</v>
      </c>
      <c r="E378" s="1850" t="s">
        <v>2748</v>
      </c>
      <c r="F378" s="1850" t="s">
        <v>2560</v>
      </c>
      <c r="G378" s="1850" t="s">
        <v>28</v>
      </c>
      <c r="H378" s="1850" t="s">
        <v>2749</v>
      </c>
      <c r="I378" s="1850" t="s">
        <v>859</v>
      </c>
    </row>
    <row customHeight="1" ht="11.25">
      <c r="A379" s="1850" t="s">
        <v>2258</v>
      </c>
      <c r="B379" s="1850" t="s">
        <v>16</v>
      </c>
      <c r="C379" s="1850" t="s">
        <v>2757</v>
      </c>
      <c r="D379" s="1850" t="s">
        <v>2758</v>
      </c>
      <c r="E379" s="1850" t="s">
        <v>2759</v>
      </c>
      <c r="F379" s="1850" t="s">
        <v>2370</v>
      </c>
      <c r="G379" s="1850" t="s">
        <v>2760</v>
      </c>
      <c r="H379" s="1850" t="s">
        <v>28</v>
      </c>
      <c r="I379" s="1850" t="s">
        <v>859</v>
      </c>
    </row>
    <row customHeight="1" ht="11.25">
      <c r="A380" s="1850" t="s">
        <v>2258</v>
      </c>
      <c r="B380" s="1850" t="s">
        <v>16</v>
      </c>
      <c r="C380" s="1850" t="s">
        <v>2767</v>
      </c>
      <c r="D380" s="1850" t="s">
        <v>2768</v>
      </c>
      <c r="E380" s="1850" t="s">
        <v>2769</v>
      </c>
      <c r="F380" s="1850" t="s">
        <v>2770</v>
      </c>
      <c r="G380" s="1850" t="s">
        <v>2771</v>
      </c>
      <c r="H380" s="1850" t="s">
        <v>28</v>
      </c>
      <c r="I380" s="1850" t="s">
        <v>859</v>
      </c>
    </row>
    <row customHeight="1" ht="11.25">
      <c r="A381" s="1850" t="s">
        <v>2258</v>
      </c>
      <c r="B381" s="1850" t="s">
        <v>16</v>
      </c>
      <c r="C381" s="1850" t="s">
        <v>2777</v>
      </c>
      <c r="D381" s="1850" t="s">
        <v>2778</v>
      </c>
      <c r="E381" s="1850" t="s">
        <v>2779</v>
      </c>
      <c r="F381" s="1850" t="s">
        <v>2560</v>
      </c>
      <c r="G381" s="1850" t="s">
        <v>28</v>
      </c>
      <c r="H381" s="1850" t="s">
        <v>28</v>
      </c>
      <c r="I381" s="1850" t="s">
        <v>859</v>
      </c>
    </row>
    <row customHeight="1" ht="11.25">
      <c r="A382" s="1850" t="s">
        <v>2258</v>
      </c>
      <c r="B382" s="1850" t="s">
        <v>16</v>
      </c>
      <c r="C382" s="1850" t="s">
        <v>3023</v>
      </c>
      <c r="D382" s="1850" t="s">
        <v>3024</v>
      </c>
      <c r="E382" s="1850" t="s">
        <v>2419</v>
      </c>
      <c r="F382" s="1850" t="s">
        <v>2295</v>
      </c>
      <c r="G382" s="1850" t="s">
        <v>28</v>
      </c>
      <c r="H382" s="1850" t="s">
        <v>28</v>
      </c>
      <c r="I382" s="1850" t="s">
        <v>859</v>
      </c>
    </row>
    <row customHeight="1" ht="11.25">
      <c r="A383" s="1850" t="s">
        <v>2258</v>
      </c>
      <c r="B383" s="1850" t="s">
        <v>16</v>
      </c>
      <c r="C383" s="1850" t="s">
        <v>2787</v>
      </c>
      <c r="D383" s="1850" t="s">
        <v>2788</v>
      </c>
      <c r="E383" s="1850" t="s">
        <v>2789</v>
      </c>
      <c r="F383" s="1850" t="s">
        <v>55</v>
      </c>
      <c r="G383" s="1850" t="s">
        <v>2790</v>
      </c>
      <c r="H383" s="1850" t="s">
        <v>28</v>
      </c>
      <c r="I383" s="1850" t="s">
        <v>859</v>
      </c>
    </row>
    <row customHeight="1" ht="11.25">
      <c r="A384" s="1850" t="s">
        <v>2258</v>
      </c>
      <c r="B384" s="1850" t="s">
        <v>16</v>
      </c>
      <c r="C384" s="1850" t="s">
        <v>3025</v>
      </c>
      <c r="D384" s="1850" t="s">
        <v>3026</v>
      </c>
      <c r="E384" s="1850" t="s">
        <v>3027</v>
      </c>
      <c r="F384" s="1850" t="s">
        <v>2295</v>
      </c>
      <c r="G384" s="1850" t="s">
        <v>28</v>
      </c>
      <c r="H384" s="1850" t="s">
        <v>28</v>
      </c>
      <c r="I384" s="1850" t="s">
        <v>859</v>
      </c>
    </row>
    <row customHeight="1" ht="11.25">
      <c r="A385" s="1850" t="s">
        <v>2258</v>
      </c>
      <c r="B385" s="1850" t="s">
        <v>16</v>
      </c>
      <c r="C385" s="1850" t="s">
        <v>2801</v>
      </c>
      <c r="D385" s="1850" t="s">
        <v>2802</v>
      </c>
      <c r="E385" s="1850" t="s">
        <v>2803</v>
      </c>
      <c r="F385" s="1850" t="s">
        <v>2334</v>
      </c>
      <c r="G385" s="1850" t="s">
        <v>28</v>
      </c>
      <c r="H385" s="1850" t="s">
        <v>28</v>
      </c>
      <c r="I385" s="1850" t="s">
        <v>859</v>
      </c>
    </row>
    <row customHeight="1" ht="11.25">
      <c r="A386" s="1850" t="s">
        <v>2258</v>
      </c>
      <c r="B386" s="1850" t="s">
        <v>16</v>
      </c>
      <c r="C386" s="1850" t="s">
        <v>3028</v>
      </c>
      <c r="D386" s="1850" t="s">
        <v>3029</v>
      </c>
      <c r="E386" s="1850" t="s">
        <v>3030</v>
      </c>
      <c r="F386" s="1850" t="s">
        <v>2334</v>
      </c>
      <c r="G386" s="1850" t="s">
        <v>28</v>
      </c>
      <c r="H386" s="1850" t="s">
        <v>3031</v>
      </c>
      <c r="I386" s="1850" t="s">
        <v>859</v>
      </c>
    </row>
    <row customHeight="1" ht="11.25">
      <c r="A387" s="1850" t="s">
        <v>2258</v>
      </c>
      <c r="B387" s="1850" t="s">
        <v>16</v>
      </c>
      <c r="C387" s="1850" t="s">
        <v>3032</v>
      </c>
      <c r="D387" s="1850" t="s">
        <v>3033</v>
      </c>
      <c r="E387" s="1850" t="s">
        <v>3034</v>
      </c>
      <c r="F387" s="1850" t="s">
        <v>2295</v>
      </c>
      <c r="G387" s="1850" t="s">
        <v>28</v>
      </c>
      <c r="H387" s="1850" t="s">
        <v>28</v>
      </c>
      <c r="I387" s="1850" t="s">
        <v>859</v>
      </c>
    </row>
    <row customHeight="1" ht="11.25">
      <c r="A388" s="1850" t="s">
        <v>2258</v>
      </c>
      <c r="B388" s="1850" t="s">
        <v>16</v>
      </c>
      <c r="C388" s="1850" t="s">
        <v>2832</v>
      </c>
      <c r="D388" s="1850" t="s">
        <v>2833</v>
      </c>
      <c r="E388" s="1850" t="s">
        <v>2834</v>
      </c>
      <c r="F388" s="1850" t="s">
        <v>2370</v>
      </c>
      <c r="G388" s="1850" t="s">
        <v>2835</v>
      </c>
      <c r="H388" s="1850" t="s">
        <v>28</v>
      </c>
      <c r="I388" s="1850" t="s">
        <v>859</v>
      </c>
    </row>
    <row customHeight="1" ht="11.25">
      <c r="A389" s="1850" t="s">
        <v>2258</v>
      </c>
      <c r="B389" s="1850" t="s">
        <v>16</v>
      </c>
      <c r="C389" s="1850" t="s">
        <v>2836</v>
      </c>
      <c r="D389" s="1850" t="s">
        <v>2837</v>
      </c>
      <c r="E389" s="1850" t="s">
        <v>2838</v>
      </c>
      <c r="F389" s="1850" t="s">
        <v>2370</v>
      </c>
      <c r="G389" s="1850" t="s">
        <v>28</v>
      </c>
      <c r="H389" s="1850" t="s">
        <v>28</v>
      </c>
      <c r="I389" s="1850" t="s">
        <v>859</v>
      </c>
    </row>
    <row customHeight="1" ht="11.25">
      <c r="A390" s="1850" t="s">
        <v>2258</v>
      </c>
      <c r="B390" s="1850" t="s">
        <v>16</v>
      </c>
      <c r="C390" s="1850" t="s">
        <v>2839</v>
      </c>
      <c r="D390" s="1850" t="s">
        <v>2840</v>
      </c>
      <c r="E390" s="1850" t="s">
        <v>2684</v>
      </c>
      <c r="F390" s="1850" t="s">
        <v>2841</v>
      </c>
      <c r="G390" s="1850" t="s">
        <v>28</v>
      </c>
      <c r="H390" s="1850" t="s">
        <v>28</v>
      </c>
      <c r="I390" s="1850" t="s">
        <v>859</v>
      </c>
    </row>
    <row customHeight="1" ht="11.25">
      <c r="A391" s="1850" t="s">
        <v>2258</v>
      </c>
      <c r="B391" s="1850" t="s">
        <v>16</v>
      </c>
      <c r="C391" s="1850" t="s">
        <v>2842</v>
      </c>
      <c r="D391" s="1850" t="s">
        <v>2843</v>
      </c>
      <c r="E391" s="1850" t="s">
        <v>2844</v>
      </c>
      <c r="F391" s="1850" t="s">
        <v>2370</v>
      </c>
      <c r="G391" s="1850" t="s">
        <v>28</v>
      </c>
      <c r="H391" s="1850" t="s">
        <v>28</v>
      </c>
      <c r="I391" s="1850" t="s">
        <v>859</v>
      </c>
    </row>
    <row customHeight="1" ht="11.25">
      <c r="A392" s="1850" t="s">
        <v>2258</v>
      </c>
      <c r="B392" s="1850" t="s">
        <v>16</v>
      </c>
      <c r="C392" s="1850" t="s">
        <v>2845</v>
      </c>
      <c r="D392" s="1850" t="s">
        <v>2846</v>
      </c>
      <c r="E392" s="1850" t="s">
        <v>2847</v>
      </c>
      <c r="F392" s="1850" t="s">
        <v>2346</v>
      </c>
      <c r="G392" s="1850" t="s">
        <v>28</v>
      </c>
      <c r="H392" s="1850" t="s">
        <v>28</v>
      </c>
      <c r="I392" s="1850" t="s">
        <v>859</v>
      </c>
    </row>
    <row customHeight="1" ht="11.25">
      <c r="A393" s="1850" t="s">
        <v>2258</v>
      </c>
      <c r="B393" s="1850" t="s">
        <v>16</v>
      </c>
      <c r="C393" s="1850" t="s">
        <v>3035</v>
      </c>
      <c r="D393" s="1850" t="s">
        <v>3036</v>
      </c>
      <c r="E393" s="1850" t="s">
        <v>3037</v>
      </c>
      <c r="F393" s="1850" t="s">
        <v>2274</v>
      </c>
      <c r="G393" s="1850" t="s">
        <v>28</v>
      </c>
      <c r="H393" s="1850" t="s">
        <v>28</v>
      </c>
      <c r="I393" s="1850" t="s">
        <v>859</v>
      </c>
    </row>
    <row customHeight="1" ht="11.25">
      <c r="A394" s="1850" t="s">
        <v>2258</v>
      </c>
      <c r="B394" s="1850" t="s">
        <v>16</v>
      </c>
      <c r="C394" s="1850" t="s">
        <v>3038</v>
      </c>
      <c r="D394" s="1850" t="s">
        <v>3039</v>
      </c>
      <c r="E394" s="1850" t="s">
        <v>3040</v>
      </c>
      <c r="F394" s="1850" t="s">
        <v>2334</v>
      </c>
      <c r="G394" s="1850" t="s">
        <v>28</v>
      </c>
      <c r="H394" s="1850" t="s">
        <v>28</v>
      </c>
      <c r="I394" s="1850" t="s">
        <v>859</v>
      </c>
    </row>
    <row customHeight="1" ht="11.25">
      <c r="A395" s="1850" t="s">
        <v>2258</v>
      </c>
      <c r="B395" s="1850" t="s">
        <v>16</v>
      </c>
      <c r="C395" s="1850" t="s">
        <v>2848</v>
      </c>
      <c r="D395" s="1850" t="s">
        <v>2849</v>
      </c>
      <c r="E395" s="1850" t="s">
        <v>2850</v>
      </c>
      <c r="F395" s="1850" t="s">
        <v>2334</v>
      </c>
      <c r="G395" s="1850" t="s">
        <v>2851</v>
      </c>
      <c r="H395" s="1850" t="s">
        <v>28</v>
      </c>
      <c r="I395" s="1850" t="s">
        <v>859</v>
      </c>
    </row>
    <row customHeight="1" ht="11.25">
      <c r="A396" s="1850" t="s">
        <v>2258</v>
      </c>
      <c r="B396" s="1850" t="s">
        <v>16</v>
      </c>
      <c r="C396" s="1850" t="s">
        <v>3041</v>
      </c>
      <c r="D396" s="1850" t="s">
        <v>3042</v>
      </c>
      <c r="E396" s="1850" t="s">
        <v>3043</v>
      </c>
      <c r="F396" s="1850" t="s">
        <v>3044</v>
      </c>
      <c r="G396" s="1850" t="s">
        <v>28</v>
      </c>
      <c r="H396" s="1850" t="s">
        <v>28</v>
      </c>
      <c r="I396" s="1850" t="s">
        <v>859</v>
      </c>
    </row>
    <row customHeight="1" ht="11.25">
      <c r="A397" s="1850" t="s">
        <v>2258</v>
      </c>
      <c r="B397" s="1850" t="s">
        <v>16</v>
      </c>
      <c r="C397" s="1850" t="s">
        <v>3045</v>
      </c>
      <c r="D397" s="1850" t="s">
        <v>3046</v>
      </c>
      <c r="E397" s="1850" t="s">
        <v>3047</v>
      </c>
      <c r="F397" s="1850" t="s">
        <v>2334</v>
      </c>
      <c r="G397" s="1850" t="s">
        <v>28</v>
      </c>
      <c r="H397" s="1850" t="s">
        <v>28</v>
      </c>
      <c r="I397" s="1850" t="s">
        <v>859</v>
      </c>
    </row>
    <row customHeight="1" ht="11.25">
      <c r="A398" s="1850" t="s">
        <v>2258</v>
      </c>
      <c r="B398" s="1850" t="s">
        <v>16</v>
      </c>
      <c r="C398" s="1850" t="s">
        <v>3048</v>
      </c>
      <c r="D398" s="1850" t="s">
        <v>3049</v>
      </c>
      <c r="E398" s="1850" t="s">
        <v>3050</v>
      </c>
      <c r="F398" s="1850" t="s">
        <v>2322</v>
      </c>
      <c r="G398" s="1850" t="s">
        <v>28</v>
      </c>
      <c r="H398" s="1850" t="s">
        <v>28</v>
      </c>
      <c r="I398" s="1850" t="s">
        <v>859</v>
      </c>
    </row>
    <row customHeight="1" ht="11.25">
      <c r="A399" s="1850" t="s">
        <v>2258</v>
      </c>
      <c r="B399" s="1850" t="s">
        <v>16</v>
      </c>
      <c r="C399" s="1850" t="s">
        <v>2861</v>
      </c>
      <c r="D399" s="1850" t="s">
        <v>2862</v>
      </c>
      <c r="E399" s="1850" t="s">
        <v>2863</v>
      </c>
      <c r="F399" s="1850" t="s">
        <v>2370</v>
      </c>
      <c r="G399" s="1850" t="s">
        <v>28</v>
      </c>
      <c r="H399" s="1850" t="s">
        <v>28</v>
      </c>
      <c r="I399" s="1850" t="s">
        <v>859</v>
      </c>
    </row>
    <row customHeight="1" ht="11.25">
      <c r="A400" s="1850" t="s">
        <v>2258</v>
      </c>
      <c r="B400" s="1850" t="s">
        <v>16</v>
      </c>
      <c r="C400" s="1850" t="s">
        <v>2871</v>
      </c>
      <c r="D400" s="1850" t="s">
        <v>2872</v>
      </c>
      <c r="E400" s="1850" t="s">
        <v>2873</v>
      </c>
      <c r="F400" s="1850" t="s">
        <v>2334</v>
      </c>
      <c r="G400" s="1850" t="s">
        <v>28</v>
      </c>
      <c r="H400" s="1850" t="s">
        <v>2874</v>
      </c>
      <c r="I400" s="1850" t="s">
        <v>859</v>
      </c>
    </row>
    <row customHeight="1" ht="11.25">
      <c r="A401" s="1850" t="s">
        <v>2258</v>
      </c>
      <c r="B401" s="1850" t="s">
        <v>16</v>
      </c>
      <c r="C401" s="1850" t="s">
        <v>2875</v>
      </c>
      <c r="D401" s="1850" t="s">
        <v>2876</v>
      </c>
      <c r="E401" s="1850" t="s">
        <v>2877</v>
      </c>
      <c r="F401" s="1850" t="s">
        <v>2878</v>
      </c>
      <c r="G401" s="1850" t="s">
        <v>28</v>
      </c>
      <c r="H401" s="1850" t="s">
        <v>28</v>
      </c>
      <c r="I401" s="1850" t="s">
        <v>859</v>
      </c>
    </row>
    <row customHeight="1" ht="11.25">
      <c r="A402" s="1850" t="s">
        <v>2258</v>
      </c>
      <c r="B402" s="1850" t="s">
        <v>16</v>
      </c>
      <c r="C402" s="1850" t="s">
        <v>3051</v>
      </c>
      <c r="D402" s="1850" t="s">
        <v>3052</v>
      </c>
      <c r="E402" s="1850" t="s">
        <v>3053</v>
      </c>
      <c r="F402" s="1850" t="s">
        <v>2295</v>
      </c>
      <c r="G402" s="1850" t="s">
        <v>3054</v>
      </c>
      <c r="H402" s="1850" t="s">
        <v>28</v>
      </c>
      <c r="I402" s="1850" t="s">
        <v>859</v>
      </c>
    </row>
    <row customHeight="1" ht="11.25">
      <c r="A403" s="1850" t="s">
        <v>2258</v>
      </c>
      <c r="B403" s="1850" t="s">
        <v>16</v>
      </c>
      <c r="C403" s="1850" t="s">
        <v>3055</v>
      </c>
      <c r="D403" s="1850" t="s">
        <v>3056</v>
      </c>
      <c r="E403" s="1850" t="s">
        <v>3057</v>
      </c>
      <c r="F403" s="1850" t="s">
        <v>2295</v>
      </c>
      <c r="G403" s="1850" t="s">
        <v>28</v>
      </c>
      <c r="H403" s="1850" t="s">
        <v>28</v>
      </c>
      <c r="I403" s="1850" t="s">
        <v>859</v>
      </c>
    </row>
    <row customHeight="1" ht="11.25">
      <c r="A404" s="1850" t="s">
        <v>2258</v>
      </c>
      <c r="B404" s="1850" t="s">
        <v>16</v>
      </c>
      <c r="C404" s="1850" t="s">
        <v>2879</v>
      </c>
      <c r="D404" s="1850" t="s">
        <v>2880</v>
      </c>
      <c r="E404" s="1850" t="s">
        <v>2881</v>
      </c>
      <c r="F404" s="1850" t="s">
        <v>2295</v>
      </c>
      <c r="G404" s="1850" t="s">
        <v>28</v>
      </c>
      <c r="H404" s="1850" t="s">
        <v>28</v>
      </c>
      <c r="I404" s="1850" t="s">
        <v>859</v>
      </c>
    </row>
    <row customHeight="1" ht="11.25">
      <c r="A405" s="1850" t="s">
        <v>2258</v>
      </c>
      <c r="B405" s="1850" t="s">
        <v>16</v>
      </c>
      <c r="C405" s="1850" t="s">
        <v>3058</v>
      </c>
      <c r="D405" s="1850" t="s">
        <v>3059</v>
      </c>
      <c r="E405" s="1850" t="s">
        <v>2902</v>
      </c>
      <c r="F405" s="1850" t="s">
        <v>2437</v>
      </c>
      <c r="G405" s="1850" t="s">
        <v>28</v>
      </c>
      <c r="H405" s="1850" t="s">
        <v>28</v>
      </c>
      <c r="I405" s="1850" t="s">
        <v>859</v>
      </c>
    </row>
    <row customHeight="1" ht="11.25">
      <c r="A406" s="1850" t="s">
        <v>2258</v>
      </c>
      <c r="B406" s="1850" t="s">
        <v>16</v>
      </c>
      <c r="C406" s="1850" t="s">
        <v>3060</v>
      </c>
      <c r="D406" s="1850" t="s">
        <v>3061</v>
      </c>
      <c r="E406" s="1850" t="s">
        <v>2959</v>
      </c>
      <c r="F406" s="1850" t="s">
        <v>3062</v>
      </c>
      <c r="G406" s="1850" t="s">
        <v>3063</v>
      </c>
      <c r="H406" s="1850" t="s">
        <v>28</v>
      </c>
      <c r="I406" s="1850" t="s">
        <v>859</v>
      </c>
    </row>
    <row customHeight="1" ht="11.25">
      <c r="A407" s="1850" t="s">
        <v>2258</v>
      </c>
      <c r="B407" s="1850" t="s">
        <v>16</v>
      </c>
      <c r="C407" s="1850" t="s">
        <v>2885</v>
      </c>
      <c r="D407" s="1850" t="s">
        <v>2886</v>
      </c>
      <c r="E407" s="1850" t="s">
        <v>2887</v>
      </c>
      <c r="F407" s="1850" t="s">
        <v>2327</v>
      </c>
      <c r="G407" s="1850" t="s">
        <v>2888</v>
      </c>
      <c r="H407" s="1850" t="s">
        <v>28</v>
      </c>
      <c r="I407" s="1850" t="s">
        <v>859</v>
      </c>
    </row>
    <row customHeight="1" ht="11.25">
      <c r="A408" s="1850" t="s">
        <v>2258</v>
      </c>
      <c r="B408" s="1850" t="s">
        <v>16</v>
      </c>
      <c r="C408" s="1850" t="s">
        <v>2896</v>
      </c>
      <c r="D408" s="1850" t="s">
        <v>2897</v>
      </c>
      <c r="E408" s="1850" t="s">
        <v>2898</v>
      </c>
      <c r="F408" s="1850" t="s">
        <v>2560</v>
      </c>
      <c r="G408" s="1850" t="s">
        <v>2899</v>
      </c>
      <c r="H408" s="1850" t="s">
        <v>28</v>
      </c>
      <c r="I408" s="1850" t="s">
        <v>859</v>
      </c>
    </row>
    <row customHeight="1" ht="11.25">
      <c r="A409" s="1850" t="s">
        <v>2258</v>
      </c>
      <c r="B409" s="1850" t="s">
        <v>16</v>
      </c>
      <c r="C409" s="1850" t="s">
        <v>2900</v>
      </c>
      <c r="D409" s="1850" t="s">
        <v>2901</v>
      </c>
      <c r="E409" s="1850" t="s">
        <v>2902</v>
      </c>
      <c r="F409" s="1850" t="s">
        <v>2497</v>
      </c>
      <c r="G409" s="1850" t="s">
        <v>28</v>
      </c>
      <c r="H409" s="1850" t="s">
        <v>28</v>
      </c>
      <c r="I409" s="1850" t="s">
        <v>859</v>
      </c>
    </row>
    <row customHeight="1" ht="11.25">
      <c r="A410" s="1850" t="s">
        <v>2258</v>
      </c>
      <c r="B410" s="1850" t="s">
        <v>16</v>
      </c>
      <c r="C410" s="1850" t="s">
        <v>3064</v>
      </c>
      <c r="D410" s="1850" t="s">
        <v>3065</v>
      </c>
      <c r="E410" s="1850" t="s">
        <v>3066</v>
      </c>
      <c r="F410" s="1850" t="s">
        <v>2505</v>
      </c>
      <c r="G410" s="1850" t="s">
        <v>28</v>
      </c>
      <c r="H410" s="1850" t="s">
        <v>28</v>
      </c>
      <c r="I410" s="1850" t="s">
        <v>859</v>
      </c>
    </row>
    <row customHeight="1" ht="11.25">
      <c r="A411" s="1850" t="s">
        <v>2258</v>
      </c>
      <c r="B411" s="1850" t="s">
        <v>16</v>
      </c>
      <c r="C411" s="1850" t="s">
        <v>28</v>
      </c>
      <c r="D411" s="1850" t="s">
        <v>2907</v>
      </c>
      <c r="E411" s="1850" t="s">
        <v>2908</v>
      </c>
      <c r="F411" s="1850" t="s">
        <v>2350</v>
      </c>
      <c r="G411" s="1850" t="s">
        <v>28</v>
      </c>
      <c r="H411" s="1850" t="s">
        <v>28</v>
      </c>
      <c r="I411" s="1850" t="s">
        <v>859</v>
      </c>
    </row>
    <row customHeight="1" ht="11.25">
      <c r="A412" s="1850" t="s">
        <v>2258</v>
      </c>
      <c r="B412" s="1850" t="s">
        <v>16</v>
      </c>
      <c r="C412" s="1850" t="s">
        <v>28</v>
      </c>
      <c r="D412" s="1850" t="s">
        <v>2909</v>
      </c>
      <c r="E412" s="1850" t="s">
        <v>2910</v>
      </c>
      <c r="F412" s="1850" t="s">
        <v>2346</v>
      </c>
      <c r="G412" s="1850" t="s">
        <v>28</v>
      </c>
      <c r="H412" s="1850" t="s">
        <v>28</v>
      </c>
      <c r="I412" s="1850" t="s">
        <v>859</v>
      </c>
    </row>
    <row customHeight="1" ht="11.25">
      <c r="A413" s="1850" t="s">
        <v>2258</v>
      </c>
      <c r="B413" s="1850" t="s">
        <v>16</v>
      </c>
      <c r="C413" s="1850" t="s">
        <v>2911</v>
      </c>
      <c r="D413" s="1850" t="s">
        <v>2912</v>
      </c>
      <c r="E413" s="1850" t="s">
        <v>2913</v>
      </c>
      <c r="F413" s="1850" t="s">
        <v>2295</v>
      </c>
      <c r="G413" s="1850" t="s">
        <v>28</v>
      </c>
      <c r="H413" s="1850" t="s">
        <v>28</v>
      </c>
      <c r="I413" s="1850" t="s">
        <v>859</v>
      </c>
    </row>
    <row customHeight="1" ht="11.25">
      <c r="A414" s="1850" t="s">
        <v>2258</v>
      </c>
      <c r="B414" s="1850" t="s">
        <v>16</v>
      </c>
      <c r="C414" s="1850" t="s">
        <v>2917</v>
      </c>
      <c r="D414" s="1850" t="s">
        <v>2918</v>
      </c>
      <c r="E414" s="1850" t="s">
        <v>2919</v>
      </c>
      <c r="F414" s="1850" t="s">
        <v>2266</v>
      </c>
      <c r="G414" s="1850" t="s">
        <v>28</v>
      </c>
      <c r="H414" s="1850" t="s">
        <v>28</v>
      </c>
      <c r="I414" s="1850" t="s">
        <v>859</v>
      </c>
    </row>
    <row customHeight="1" ht="11.25">
      <c r="A415" s="1850" t="s">
        <v>2258</v>
      </c>
      <c r="B415" s="1850" t="s">
        <v>16</v>
      </c>
      <c r="C415" s="1850" t="s">
        <v>3067</v>
      </c>
      <c r="D415" s="1850" t="s">
        <v>3068</v>
      </c>
      <c r="E415" s="1850" t="s">
        <v>2269</v>
      </c>
      <c r="F415" s="1850" t="s">
        <v>3069</v>
      </c>
      <c r="G415" s="1850" t="s">
        <v>28</v>
      </c>
      <c r="H415" s="1850" t="s">
        <v>28</v>
      </c>
      <c r="I415" s="1850" t="s">
        <v>859</v>
      </c>
    </row>
    <row customHeight="1" ht="11.25">
      <c r="A416" s="1850" t="s">
        <v>2258</v>
      </c>
      <c r="B416" s="1850" t="s">
        <v>16</v>
      </c>
      <c r="C416" s="1850" t="s">
        <v>3070</v>
      </c>
      <c r="D416" s="1850" t="s">
        <v>3071</v>
      </c>
      <c r="E416" s="1850" t="s">
        <v>3072</v>
      </c>
      <c r="F416" s="1850" t="s">
        <v>2295</v>
      </c>
      <c r="G416" s="1850" t="s">
        <v>3073</v>
      </c>
      <c r="H416" s="1850" t="s">
        <v>28</v>
      </c>
      <c r="I416" s="1850" t="s">
        <v>859</v>
      </c>
    </row>
    <row customHeight="1" ht="11.25">
      <c r="A417" s="1850" t="s">
        <v>2258</v>
      </c>
      <c r="B417" s="1850" t="s">
        <v>16</v>
      </c>
      <c r="C417" s="1850" t="s">
        <v>2923</v>
      </c>
      <c r="D417" s="1850" t="s">
        <v>2924</v>
      </c>
      <c r="E417" s="1850" t="s">
        <v>2925</v>
      </c>
      <c r="F417" s="1850" t="s">
        <v>2295</v>
      </c>
      <c r="G417" s="1850" t="s">
        <v>28</v>
      </c>
      <c r="H417" s="1850" t="s">
        <v>28</v>
      </c>
      <c r="I417" s="1850" t="s">
        <v>859</v>
      </c>
    </row>
    <row customHeight="1" ht="11.25">
      <c r="A418" s="1850" t="s">
        <v>2258</v>
      </c>
      <c r="B418" s="1850" t="s">
        <v>16</v>
      </c>
      <c r="C418" s="1850" t="s">
        <v>3074</v>
      </c>
      <c r="D418" s="1850" t="s">
        <v>3075</v>
      </c>
      <c r="E418" s="1850" t="s">
        <v>3076</v>
      </c>
      <c r="F418" s="1850" t="s">
        <v>2497</v>
      </c>
      <c r="G418" s="1850" t="s">
        <v>28</v>
      </c>
      <c r="H418" s="1850" t="s">
        <v>28</v>
      </c>
      <c r="I418" s="1850" t="s">
        <v>859</v>
      </c>
    </row>
    <row customHeight="1" ht="11.25">
      <c r="A419" s="1850" t="s">
        <v>2258</v>
      </c>
      <c r="B419" s="1850" t="s">
        <v>16</v>
      </c>
      <c r="C419" s="1850" t="s">
        <v>2929</v>
      </c>
      <c r="D419" s="1850" t="s">
        <v>2930</v>
      </c>
      <c r="E419" s="1850" t="s">
        <v>2648</v>
      </c>
      <c r="F419" s="1850" t="s">
        <v>2931</v>
      </c>
      <c r="G419" s="1850" t="s">
        <v>28</v>
      </c>
      <c r="H419" s="1850" t="s">
        <v>28</v>
      </c>
      <c r="I419" s="1850" t="s">
        <v>859</v>
      </c>
    </row>
    <row customHeight="1" ht="11.25">
      <c r="A420" s="1850" t="s">
        <v>2258</v>
      </c>
      <c r="B420" s="1850" t="s">
        <v>16</v>
      </c>
      <c r="C420" s="1850" t="s">
        <v>2932</v>
      </c>
      <c r="D420" s="1850" t="s">
        <v>2933</v>
      </c>
      <c r="E420" s="1850" t="s">
        <v>2584</v>
      </c>
      <c r="F420" s="1850" t="s">
        <v>2679</v>
      </c>
      <c r="G420" s="1850" t="s">
        <v>28</v>
      </c>
      <c r="H420" s="1850" t="s">
        <v>28</v>
      </c>
      <c r="I420" s="1850" t="s">
        <v>859</v>
      </c>
    </row>
    <row customHeight="1" ht="11.25">
      <c r="A421" s="1850" t="s">
        <v>2258</v>
      </c>
      <c r="B421" s="1850" t="s">
        <v>16</v>
      </c>
      <c r="C421" s="1850" t="s">
        <v>2934</v>
      </c>
      <c r="D421" s="1850" t="s">
        <v>2935</v>
      </c>
      <c r="E421" s="1850" t="s">
        <v>2584</v>
      </c>
      <c r="F421" s="1850" t="s">
        <v>2936</v>
      </c>
      <c r="G421" s="1850" t="s">
        <v>28</v>
      </c>
      <c r="H421" s="1850" t="s">
        <v>28</v>
      </c>
      <c r="I421" s="1850" t="s">
        <v>859</v>
      </c>
    </row>
    <row customHeight="1" ht="11.25">
      <c r="A422" s="1850" t="s">
        <v>2258</v>
      </c>
      <c r="B422" s="1850" t="s">
        <v>16</v>
      </c>
      <c r="C422" s="1850" t="s">
        <v>2937</v>
      </c>
      <c r="D422" s="1850" t="s">
        <v>2938</v>
      </c>
      <c r="E422" s="1850" t="s">
        <v>2898</v>
      </c>
      <c r="F422" s="1850" t="s">
        <v>2939</v>
      </c>
      <c r="G422" s="1850" t="s">
        <v>28</v>
      </c>
      <c r="H422" s="1850" t="s">
        <v>2940</v>
      </c>
      <c r="I422" s="1850" t="s">
        <v>859</v>
      </c>
    </row>
    <row customHeight="1" ht="11.25">
      <c r="A423" s="1850" t="s">
        <v>2258</v>
      </c>
      <c r="B423" s="1850" t="s">
        <v>16</v>
      </c>
      <c r="C423" s="1850" t="s">
        <v>2941</v>
      </c>
      <c r="D423" s="1850" t="s">
        <v>2942</v>
      </c>
      <c r="E423" s="1850" t="s">
        <v>2330</v>
      </c>
      <c r="F423" s="1850" t="s">
        <v>2943</v>
      </c>
      <c r="G423" s="1850" t="s">
        <v>28</v>
      </c>
      <c r="H423" s="1850" t="s">
        <v>28</v>
      </c>
      <c r="I423" s="1850" t="s">
        <v>859</v>
      </c>
    </row>
    <row customHeight="1" ht="11.25">
      <c r="A424" s="1850" t="s">
        <v>2258</v>
      </c>
      <c r="B424" s="1850" t="s">
        <v>16</v>
      </c>
      <c r="C424" s="1850" t="s">
        <v>2944</v>
      </c>
      <c r="D424" s="1850" t="s">
        <v>2945</v>
      </c>
      <c r="E424" s="1850" t="s">
        <v>2330</v>
      </c>
      <c r="F424" s="1850" t="s">
        <v>2946</v>
      </c>
      <c r="G424" s="1850" t="s">
        <v>28</v>
      </c>
      <c r="H424" s="1850" t="s">
        <v>28</v>
      </c>
      <c r="I424" s="1850" t="s">
        <v>859</v>
      </c>
    </row>
    <row customHeight="1" ht="11.25">
      <c r="A425" s="1850" t="s">
        <v>2258</v>
      </c>
      <c r="B425" s="1850" t="s">
        <v>16</v>
      </c>
      <c r="C425" s="1850" t="s">
        <v>2947</v>
      </c>
      <c r="D425" s="1850" t="s">
        <v>2948</v>
      </c>
      <c r="E425" s="1850" t="s">
        <v>2330</v>
      </c>
      <c r="F425" s="1850" t="s">
        <v>2949</v>
      </c>
      <c r="G425" s="1850" t="s">
        <v>28</v>
      </c>
      <c r="H425" s="1850" t="s">
        <v>28</v>
      </c>
      <c r="I425" s="1850" t="s">
        <v>859</v>
      </c>
    </row>
    <row customHeight="1" ht="11.25">
      <c r="A426" s="1850" t="s">
        <v>2258</v>
      </c>
      <c r="B426" s="1850" t="s">
        <v>16</v>
      </c>
      <c r="C426" s="1850" t="s">
        <v>2950</v>
      </c>
      <c r="D426" s="1850" t="s">
        <v>2951</v>
      </c>
      <c r="E426" s="1850" t="s">
        <v>2676</v>
      </c>
      <c r="F426" s="1850" t="s">
        <v>2952</v>
      </c>
      <c r="G426" s="1850" t="s">
        <v>28</v>
      </c>
      <c r="H426" s="1850" t="s">
        <v>28</v>
      </c>
      <c r="I426" s="1850" t="s">
        <v>859</v>
      </c>
    </row>
    <row customHeight="1" ht="11.25">
      <c r="A427" s="1850" t="s">
        <v>2258</v>
      </c>
      <c r="B427" s="1850" t="s">
        <v>16</v>
      </c>
      <c r="C427" s="1850" t="s">
        <v>2953</v>
      </c>
      <c r="D427" s="1850" t="s">
        <v>2954</v>
      </c>
      <c r="E427" s="1850" t="s">
        <v>2676</v>
      </c>
      <c r="F427" s="1850" t="s">
        <v>2955</v>
      </c>
      <c r="G427" s="1850" t="s">
        <v>2956</v>
      </c>
      <c r="H427" s="1850" t="s">
        <v>28</v>
      </c>
      <c r="I427" s="1850" t="s">
        <v>859</v>
      </c>
    </row>
    <row customHeight="1" ht="11.25">
      <c r="A428" s="1850" t="s">
        <v>2258</v>
      </c>
      <c r="B428" s="1850" t="s">
        <v>16</v>
      </c>
      <c r="C428" s="1850" t="s">
        <v>2957</v>
      </c>
      <c r="D428" s="1850" t="s">
        <v>2958</v>
      </c>
      <c r="E428" s="1850" t="s">
        <v>2959</v>
      </c>
      <c r="F428" s="1850" t="s">
        <v>55</v>
      </c>
      <c r="G428" s="1850" t="s">
        <v>28</v>
      </c>
      <c r="H428" s="1850" t="s">
        <v>28</v>
      </c>
      <c r="I428" s="1850" t="s">
        <v>859</v>
      </c>
    </row>
    <row customHeight="1" ht="11.25">
      <c r="A429" s="1850" t="s">
        <v>2258</v>
      </c>
      <c r="B429" s="1850" t="s">
        <v>16</v>
      </c>
      <c r="C429" s="1850" t="s">
        <v>2960</v>
      </c>
      <c r="D429" s="1850" t="s">
        <v>2961</v>
      </c>
      <c r="E429" s="1850" t="s">
        <v>2962</v>
      </c>
      <c r="F429" s="1850" t="s">
        <v>2334</v>
      </c>
      <c r="G429" s="1850" t="s">
        <v>28</v>
      </c>
      <c r="H429" s="1850" t="s">
        <v>28</v>
      </c>
      <c r="I429" s="1850" t="s">
        <v>859</v>
      </c>
    </row>
    <row customHeight="1" ht="11.25">
      <c r="A430" s="1850" t="s">
        <v>2258</v>
      </c>
      <c r="B430" s="1850" t="s">
        <v>16</v>
      </c>
      <c r="C430" s="1850" t="s">
        <v>2963</v>
      </c>
      <c r="D430" s="1850" t="s">
        <v>2964</v>
      </c>
      <c r="E430" s="1850" t="s">
        <v>2965</v>
      </c>
      <c r="F430" s="1850" t="s">
        <v>2530</v>
      </c>
      <c r="G430" s="1850" t="s">
        <v>28</v>
      </c>
      <c r="H430" s="1850" t="s">
        <v>28</v>
      </c>
      <c r="I430" s="1850" t="s">
        <v>859</v>
      </c>
    </row>
    <row customHeight="1" ht="11.25">
      <c r="A431" s="1850" t="s">
        <v>2258</v>
      </c>
      <c r="B431" s="1850" t="s">
        <v>16</v>
      </c>
      <c r="C431" s="1850" t="s">
        <v>13</v>
      </c>
      <c r="D431" s="1850" t="s">
        <v>50</v>
      </c>
      <c r="E431" s="1850" t="s">
        <v>53</v>
      </c>
      <c r="F431" s="1850" t="s">
        <v>55</v>
      </c>
      <c r="G431" s="1850" t="s">
        <v>2969</v>
      </c>
      <c r="H431" s="1850" t="s">
        <v>28</v>
      </c>
      <c r="I431" s="1850" t="s">
        <v>859</v>
      </c>
    </row>
    <row customHeight="1" ht="11.25">
      <c r="A432" s="1850" t="s">
        <v>2258</v>
      </c>
      <c r="B432" s="1850" t="s">
        <v>16</v>
      </c>
      <c r="C432" s="1850" t="s">
        <v>2263</v>
      </c>
      <c r="D432" s="1850" t="s">
        <v>2264</v>
      </c>
      <c r="E432" s="1850" t="s">
        <v>2265</v>
      </c>
      <c r="F432" s="1850" t="s">
        <v>2266</v>
      </c>
      <c r="G432" s="1850" t="s">
        <v>28</v>
      </c>
      <c r="H432" s="1850" t="s">
        <v>28</v>
      </c>
      <c r="I432" s="1850" t="s">
        <v>912</v>
      </c>
    </row>
    <row customHeight="1" ht="11.25">
      <c r="A433" s="1850" t="s">
        <v>2258</v>
      </c>
      <c r="B433" s="1850" t="s">
        <v>16</v>
      </c>
      <c r="C433" s="1850" t="s">
        <v>2267</v>
      </c>
      <c r="D433" s="1850" t="s">
        <v>2268</v>
      </c>
      <c r="E433" s="1850" t="s">
        <v>2269</v>
      </c>
      <c r="F433" s="1850" t="s">
        <v>2270</v>
      </c>
      <c r="G433" s="1850" t="s">
        <v>28</v>
      </c>
      <c r="H433" s="1850" t="s">
        <v>28</v>
      </c>
      <c r="I433" s="1850" t="s">
        <v>912</v>
      </c>
    </row>
    <row customHeight="1" ht="11.25">
      <c r="A434" s="1850" t="s">
        <v>2258</v>
      </c>
      <c r="B434" s="1850" t="s">
        <v>16</v>
      </c>
      <c r="C434" s="1850" t="s">
        <v>2283</v>
      </c>
      <c r="D434" s="1850" t="s">
        <v>2284</v>
      </c>
      <c r="E434" s="1850" t="s">
        <v>2285</v>
      </c>
      <c r="F434" s="1850" t="s">
        <v>2286</v>
      </c>
      <c r="G434" s="1850" t="s">
        <v>2287</v>
      </c>
      <c r="H434" s="1850" t="s">
        <v>28</v>
      </c>
      <c r="I434" s="1850" t="s">
        <v>912</v>
      </c>
    </row>
    <row customHeight="1" ht="11.25">
      <c r="A435" s="1850" t="s">
        <v>2258</v>
      </c>
      <c r="B435" s="1850" t="s">
        <v>16</v>
      </c>
      <c r="C435" s="1850" t="s">
        <v>2292</v>
      </c>
      <c r="D435" s="1850" t="s">
        <v>2293</v>
      </c>
      <c r="E435" s="1850" t="s">
        <v>2294</v>
      </c>
      <c r="F435" s="1850" t="s">
        <v>2295</v>
      </c>
      <c r="G435" s="1850" t="s">
        <v>2296</v>
      </c>
      <c r="H435" s="1850" t="s">
        <v>28</v>
      </c>
      <c r="I435" s="1850" t="s">
        <v>912</v>
      </c>
    </row>
    <row customHeight="1" ht="11.25">
      <c r="A436" s="1850" t="s">
        <v>2258</v>
      </c>
      <c r="B436" s="1850" t="s">
        <v>16</v>
      </c>
      <c r="C436" s="1850" t="s">
        <v>2973</v>
      </c>
      <c r="D436" s="1850" t="s">
        <v>2974</v>
      </c>
      <c r="E436" s="1850" t="s">
        <v>2975</v>
      </c>
      <c r="F436" s="1850" t="s">
        <v>2342</v>
      </c>
      <c r="G436" s="1850" t="s">
        <v>2976</v>
      </c>
      <c r="H436" s="1850" t="s">
        <v>28</v>
      </c>
      <c r="I436" s="1850" t="s">
        <v>912</v>
      </c>
    </row>
    <row customHeight="1" ht="11.25">
      <c r="A437" s="1850" t="s">
        <v>2258</v>
      </c>
      <c r="B437" s="1850" t="s">
        <v>16</v>
      </c>
      <c r="C437" s="1850" t="s">
        <v>2977</v>
      </c>
      <c r="D437" s="1850" t="s">
        <v>2298</v>
      </c>
      <c r="E437" s="1850" t="s">
        <v>2299</v>
      </c>
      <c r="F437" s="1850" t="s">
        <v>2978</v>
      </c>
      <c r="G437" s="1850" t="s">
        <v>2979</v>
      </c>
      <c r="H437" s="1850" t="s">
        <v>28</v>
      </c>
      <c r="I437" s="1850" t="s">
        <v>912</v>
      </c>
    </row>
    <row customHeight="1" ht="11.25">
      <c r="A438" s="1850" t="s">
        <v>2258</v>
      </c>
      <c r="B438" s="1850" t="s">
        <v>16</v>
      </c>
      <c r="C438" s="1850" t="s">
        <v>2297</v>
      </c>
      <c r="D438" s="1850" t="s">
        <v>2298</v>
      </c>
      <c r="E438" s="1850" t="s">
        <v>2299</v>
      </c>
      <c r="F438" s="1850" t="s">
        <v>2300</v>
      </c>
      <c r="G438" s="1850" t="s">
        <v>28</v>
      </c>
      <c r="H438" s="1850" t="s">
        <v>28</v>
      </c>
      <c r="I438" s="1850" t="s">
        <v>912</v>
      </c>
    </row>
    <row customHeight="1" ht="11.25">
      <c r="A439" s="1850" t="s">
        <v>2258</v>
      </c>
      <c r="B439" s="1850" t="s">
        <v>16</v>
      </c>
      <c r="C439" s="1850" t="s">
        <v>2301</v>
      </c>
      <c r="D439" s="1850" t="s">
        <v>2302</v>
      </c>
      <c r="E439" s="1850" t="s">
        <v>2303</v>
      </c>
      <c r="F439" s="1850" t="s">
        <v>2274</v>
      </c>
      <c r="G439" s="1850" t="s">
        <v>2304</v>
      </c>
      <c r="H439" s="1850" t="s">
        <v>28</v>
      </c>
      <c r="I439" s="1850" t="s">
        <v>912</v>
      </c>
    </row>
    <row customHeight="1" ht="11.25">
      <c r="A440" s="1850" t="s">
        <v>2258</v>
      </c>
      <c r="B440" s="1850" t="s">
        <v>16</v>
      </c>
      <c r="C440" s="1850" t="s">
        <v>2308</v>
      </c>
      <c r="D440" s="1850" t="s">
        <v>2309</v>
      </c>
      <c r="E440" s="1850" t="s">
        <v>2310</v>
      </c>
      <c r="F440" s="1850" t="s">
        <v>2286</v>
      </c>
      <c r="G440" s="1850" t="s">
        <v>2311</v>
      </c>
      <c r="H440" s="1850" t="s">
        <v>2312</v>
      </c>
      <c r="I440" s="1850" t="s">
        <v>912</v>
      </c>
    </row>
    <row customHeight="1" ht="11.25">
      <c r="A441" s="1850" t="s">
        <v>2258</v>
      </c>
      <c r="B441" s="1850" t="s">
        <v>16</v>
      </c>
      <c r="C441" s="1850" t="s">
        <v>2319</v>
      </c>
      <c r="D441" s="1850" t="s">
        <v>2320</v>
      </c>
      <c r="E441" s="1850" t="s">
        <v>2321</v>
      </c>
      <c r="F441" s="1850" t="s">
        <v>2322</v>
      </c>
      <c r="G441" s="1850" t="s">
        <v>2323</v>
      </c>
      <c r="H441" s="1850" t="s">
        <v>28</v>
      </c>
      <c r="I441" s="1850" t="s">
        <v>912</v>
      </c>
    </row>
    <row customHeight="1" ht="11.25">
      <c r="A442" s="1850" t="s">
        <v>2258</v>
      </c>
      <c r="B442" s="1850" t="s">
        <v>16</v>
      </c>
      <c r="C442" s="1850" t="s">
        <v>2328</v>
      </c>
      <c r="D442" s="1850" t="s">
        <v>2329</v>
      </c>
      <c r="E442" s="1850" t="s">
        <v>2330</v>
      </c>
      <c r="F442" s="1850" t="s">
        <v>2274</v>
      </c>
      <c r="G442" s="1850" t="s">
        <v>28</v>
      </c>
      <c r="H442" s="1850" t="s">
        <v>28</v>
      </c>
      <c r="I442" s="1850" t="s">
        <v>912</v>
      </c>
    </row>
    <row customHeight="1" ht="11.25">
      <c r="A443" s="1850" t="s">
        <v>2258</v>
      </c>
      <c r="B443" s="1850" t="s">
        <v>16</v>
      </c>
      <c r="C443" s="1850" t="s">
        <v>2984</v>
      </c>
      <c r="D443" s="1850" t="s">
        <v>2985</v>
      </c>
      <c r="E443" s="1850" t="s">
        <v>2986</v>
      </c>
      <c r="F443" s="1850" t="s">
        <v>2355</v>
      </c>
      <c r="G443" s="1850" t="s">
        <v>28</v>
      </c>
      <c r="H443" s="1850" t="s">
        <v>28</v>
      </c>
      <c r="I443" s="1850" t="s">
        <v>912</v>
      </c>
    </row>
    <row customHeight="1" ht="11.25">
      <c r="A444" s="1850" t="s">
        <v>2258</v>
      </c>
      <c r="B444" s="1850" t="s">
        <v>16</v>
      </c>
      <c r="C444" s="1850" t="s">
        <v>2356</v>
      </c>
      <c r="D444" s="1850" t="s">
        <v>2357</v>
      </c>
      <c r="E444" s="1850" t="s">
        <v>2358</v>
      </c>
      <c r="F444" s="1850" t="s">
        <v>2291</v>
      </c>
      <c r="G444" s="1850" t="s">
        <v>2359</v>
      </c>
      <c r="H444" s="1850" t="s">
        <v>28</v>
      </c>
      <c r="I444" s="1850" t="s">
        <v>912</v>
      </c>
    </row>
    <row customHeight="1" ht="11.25">
      <c r="A445" s="1850" t="s">
        <v>2258</v>
      </c>
      <c r="B445" s="1850" t="s">
        <v>16</v>
      </c>
      <c r="C445" s="1850" t="s">
        <v>2364</v>
      </c>
      <c r="D445" s="1850" t="s">
        <v>2365</v>
      </c>
      <c r="E445" s="1850" t="s">
        <v>2366</v>
      </c>
      <c r="F445" s="1850" t="s">
        <v>2350</v>
      </c>
      <c r="G445" s="1850" t="s">
        <v>28</v>
      </c>
      <c r="H445" s="1850" t="s">
        <v>28</v>
      </c>
      <c r="I445" s="1850" t="s">
        <v>912</v>
      </c>
    </row>
    <row customHeight="1" ht="11.25">
      <c r="A446" s="1850" t="s">
        <v>2258</v>
      </c>
      <c r="B446" s="1850" t="s">
        <v>16</v>
      </c>
      <c r="C446" s="1850" t="s">
        <v>3077</v>
      </c>
      <c r="D446" s="1850" t="s">
        <v>3078</v>
      </c>
      <c r="E446" s="1850" t="s">
        <v>3079</v>
      </c>
      <c r="F446" s="1850" t="s">
        <v>2295</v>
      </c>
      <c r="G446" s="1850" t="s">
        <v>28</v>
      </c>
      <c r="H446" s="1850" t="s">
        <v>28</v>
      </c>
      <c r="I446" s="1850" t="s">
        <v>912</v>
      </c>
    </row>
    <row customHeight="1" ht="11.25">
      <c r="A447" s="1850" t="s">
        <v>2258</v>
      </c>
      <c r="B447" s="1850" t="s">
        <v>16</v>
      </c>
      <c r="C447" s="1850" t="s">
        <v>2372</v>
      </c>
      <c r="D447" s="1850" t="s">
        <v>2373</v>
      </c>
      <c r="E447" s="1850" t="s">
        <v>2374</v>
      </c>
      <c r="F447" s="1850" t="s">
        <v>2375</v>
      </c>
      <c r="G447" s="1850" t="s">
        <v>2376</v>
      </c>
      <c r="H447" s="1850" t="s">
        <v>28</v>
      </c>
      <c r="I447" s="1850" t="s">
        <v>912</v>
      </c>
    </row>
    <row customHeight="1" ht="11.25">
      <c r="A448" s="1850" t="s">
        <v>2258</v>
      </c>
      <c r="B448" s="1850" t="s">
        <v>16</v>
      </c>
      <c r="C448" s="1850" t="s">
        <v>2384</v>
      </c>
      <c r="D448" s="1850" t="s">
        <v>2385</v>
      </c>
      <c r="E448" s="1850" t="s">
        <v>2386</v>
      </c>
      <c r="F448" s="1850" t="s">
        <v>2387</v>
      </c>
      <c r="G448" s="1850" t="s">
        <v>28</v>
      </c>
      <c r="H448" s="1850" t="s">
        <v>28</v>
      </c>
      <c r="I448" s="1850" t="s">
        <v>912</v>
      </c>
    </row>
    <row customHeight="1" ht="11.25">
      <c r="A449" s="1850" t="s">
        <v>2258</v>
      </c>
      <c r="B449" s="1850" t="s">
        <v>16</v>
      </c>
      <c r="C449" s="1850" t="s">
        <v>2417</v>
      </c>
      <c r="D449" s="1850" t="s">
        <v>2418</v>
      </c>
      <c r="E449" s="1850" t="s">
        <v>2419</v>
      </c>
      <c r="F449" s="1850" t="s">
        <v>2420</v>
      </c>
      <c r="G449" s="1850" t="s">
        <v>28</v>
      </c>
      <c r="H449" s="1850" t="s">
        <v>28</v>
      </c>
      <c r="I449" s="1850" t="s">
        <v>912</v>
      </c>
    </row>
    <row customHeight="1" ht="11.25">
      <c r="A450" s="1850" t="s">
        <v>2258</v>
      </c>
      <c r="B450" s="1850" t="s">
        <v>16</v>
      </c>
      <c r="C450" s="1850" t="s">
        <v>2429</v>
      </c>
      <c r="D450" s="1850" t="s">
        <v>2430</v>
      </c>
      <c r="E450" s="1850" t="s">
        <v>2431</v>
      </c>
      <c r="F450" s="1850" t="s">
        <v>2432</v>
      </c>
      <c r="G450" s="1850" t="s">
        <v>2433</v>
      </c>
      <c r="H450" s="1850" t="s">
        <v>28</v>
      </c>
      <c r="I450" s="1850" t="s">
        <v>912</v>
      </c>
    </row>
    <row customHeight="1" ht="11.25">
      <c r="A451" s="1850" t="s">
        <v>2258</v>
      </c>
      <c r="B451" s="1850" t="s">
        <v>16</v>
      </c>
      <c r="C451" s="1850" t="s">
        <v>2438</v>
      </c>
      <c r="D451" s="1850" t="s">
        <v>2439</v>
      </c>
      <c r="E451" s="1850" t="s">
        <v>2440</v>
      </c>
      <c r="F451" s="1850" t="s">
        <v>2432</v>
      </c>
      <c r="G451" s="1850" t="s">
        <v>2441</v>
      </c>
      <c r="H451" s="1850" t="s">
        <v>28</v>
      </c>
      <c r="I451" s="1850" t="s">
        <v>912</v>
      </c>
    </row>
    <row customHeight="1" ht="11.25">
      <c r="A452" s="1850" t="s">
        <v>2258</v>
      </c>
      <c r="B452" s="1850" t="s">
        <v>16</v>
      </c>
      <c r="C452" s="1850" t="s">
        <v>2990</v>
      </c>
      <c r="D452" s="1850" t="s">
        <v>2991</v>
      </c>
      <c r="E452" s="1850" t="s">
        <v>2992</v>
      </c>
      <c r="F452" s="1850" t="s">
        <v>2350</v>
      </c>
      <c r="G452" s="1850" t="s">
        <v>28</v>
      </c>
      <c r="H452" s="1850" t="s">
        <v>28</v>
      </c>
      <c r="I452" s="1850" t="s">
        <v>912</v>
      </c>
    </row>
    <row customHeight="1" ht="11.25">
      <c r="A453" s="1850" t="s">
        <v>2258</v>
      </c>
      <c r="B453" s="1850" t="s">
        <v>16</v>
      </c>
      <c r="C453" s="1850" t="s">
        <v>2449</v>
      </c>
      <c r="D453" s="1850" t="s">
        <v>2450</v>
      </c>
      <c r="E453" s="1850" t="s">
        <v>2451</v>
      </c>
      <c r="F453" s="1850" t="s">
        <v>2286</v>
      </c>
      <c r="G453" s="1850" t="s">
        <v>28</v>
      </c>
      <c r="H453" s="1850" t="s">
        <v>28</v>
      </c>
      <c r="I453" s="1850" t="s">
        <v>912</v>
      </c>
    </row>
    <row customHeight="1" ht="11.25">
      <c r="A454" s="1850" t="s">
        <v>2258</v>
      </c>
      <c r="B454" s="1850" t="s">
        <v>16</v>
      </c>
      <c r="C454" s="1850" t="s">
        <v>2452</v>
      </c>
      <c r="D454" s="1850" t="s">
        <v>2453</v>
      </c>
      <c r="E454" s="1850" t="s">
        <v>2454</v>
      </c>
      <c r="F454" s="1850" t="s">
        <v>2322</v>
      </c>
      <c r="G454" s="1850" t="s">
        <v>28</v>
      </c>
      <c r="H454" s="1850" t="s">
        <v>28</v>
      </c>
      <c r="I454" s="1850" t="s">
        <v>912</v>
      </c>
    </row>
    <row customHeight="1" ht="11.25">
      <c r="A455" s="1850" t="s">
        <v>2258</v>
      </c>
      <c r="B455" s="1850" t="s">
        <v>16</v>
      </c>
      <c r="C455" s="1850" t="s">
        <v>2459</v>
      </c>
      <c r="D455" s="1850" t="s">
        <v>2460</v>
      </c>
      <c r="E455" s="1850" t="s">
        <v>2461</v>
      </c>
      <c r="F455" s="1850" t="s">
        <v>2462</v>
      </c>
      <c r="G455" s="1850" t="s">
        <v>2463</v>
      </c>
      <c r="H455" s="1850" t="s">
        <v>28</v>
      </c>
      <c r="I455" s="1850" t="s">
        <v>912</v>
      </c>
    </row>
    <row customHeight="1" ht="11.25">
      <c r="A456" s="1850" t="s">
        <v>2258</v>
      </c>
      <c r="B456" s="1850" t="s">
        <v>16</v>
      </c>
      <c r="C456" s="1850" t="s">
        <v>2464</v>
      </c>
      <c r="D456" s="1850" t="s">
        <v>2465</v>
      </c>
      <c r="E456" s="1850" t="s">
        <v>2466</v>
      </c>
      <c r="F456" s="1850" t="s">
        <v>2462</v>
      </c>
      <c r="G456" s="1850" t="s">
        <v>2467</v>
      </c>
      <c r="H456" s="1850" t="s">
        <v>28</v>
      </c>
      <c r="I456" s="1850" t="s">
        <v>912</v>
      </c>
    </row>
    <row customHeight="1" ht="11.25">
      <c r="A457" s="1850" t="s">
        <v>2258</v>
      </c>
      <c r="B457" s="1850" t="s">
        <v>16</v>
      </c>
      <c r="C457" s="1850" t="s">
        <v>2471</v>
      </c>
      <c r="D457" s="1850" t="s">
        <v>2472</v>
      </c>
      <c r="E457" s="1850" t="s">
        <v>2473</v>
      </c>
      <c r="F457" s="1850" t="s">
        <v>2334</v>
      </c>
      <c r="G457" s="1850" t="s">
        <v>28</v>
      </c>
      <c r="H457" s="1850" t="s">
        <v>2474</v>
      </c>
      <c r="I457" s="1850" t="s">
        <v>912</v>
      </c>
    </row>
    <row customHeight="1" ht="11.25">
      <c r="A458" s="1850" t="s">
        <v>2258</v>
      </c>
      <c r="B458" s="1850" t="s">
        <v>16</v>
      </c>
      <c r="C458" s="1850" t="s">
        <v>2475</v>
      </c>
      <c r="D458" s="1850" t="s">
        <v>2476</v>
      </c>
      <c r="E458" s="1850" t="s">
        <v>2477</v>
      </c>
      <c r="F458" s="1850" t="s">
        <v>2334</v>
      </c>
      <c r="G458" s="1850" t="s">
        <v>2478</v>
      </c>
      <c r="H458" s="1850" t="s">
        <v>2474</v>
      </c>
      <c r="I458" s="1850" t="s">
        <v>912</v>
      </c>
    </row>
    <row customHeight="1" ht="11.25">
      <c r="A459" s="1850" t="s">
        <v>2258</v>
      </c>
      <c r="B459" s="1850" t="s">
        <v>16</v>
      </c>
      <c r="C459" s="1850" t="s">
        <v>2482</v>
      </c>
      <c r="D459" s="1850" t="s">
        <v>2483</v>
      </c>
      <c r="E459" s="1850" t="s">
        <v>2484</v>
      </c>
      <c r="F459" s="1850" t="s">
        <v>2322</v>
      </c>
      <c r="G459" s="1850" t="s">
        <v>2485</v>
      </c>
      <c r="H459" s="1850" t="s">
        <v>28</v>
      </c>
      <c r="I459" s="1850" t="s">
        <v>912</v>
      </c>
    </row>
    <row customHeight="1" ht="11.25">
      <c r="A460" s="1850" t="s">
        <v>2258</v>
      </c>
      <c r="B460" s="1850" t="s">
        <v>16</v>
      </c>
      <c r="C460" s="1850" t="s">
        <v>2486</v>
      </c>
      <c r="D460" s="1850" t="s">
        <v>2487</v>
      </c>
      <c r="E460" s="1850" t="s">
        <v>2488</v>
      </c>
      <c r="F460" s="1850" t="s">
        <v>2334</v>
      </c>
      <c r="G460" s="1850" t="s">
        <v>2489</v>
      </c>
      <c r="H460" s="1850" t="s">
        <v>2490</v>
      </c>
      <c r="I460" s="1850" t="s">
        <v>912</v>
      </c>
    </row>
    <row customHeight="1" ht="11.25">
      <c r="A461" s="1850" t="s">
        <v>2258</v>
      </c>
      <c r="B461" s="1850" t="s">
        <v>16</v>
      </c>
      <c r="C461" s="1850" t="s">
        <v>2498</v>
      </c>
      <c r="D461" s="1850" t="s">
        <v>2499</v>
      </c>
      <c r="E461" s="1850" t="s">
        <v>2500</v>
      </c>
      <c r="F461" s="1850" t="s">
        <v>2274</v>
      </c>
      <c r="G461" s="1850" t="s">
        <v>2501</v>
      </c>
      <c r="H461" s="1850" t="s">
        <v>28</v>
      </c>
      <c r="I461" s="1850" t="s">
        <v>912</v>
      </c>
    </row>
    <row customHeight="1" ht="11.25">
      <c r="A462" s="1850" t="s">
        <v>2258</v>
      </c>
      <c r="B462" s="1850" t="s">
        <v>16</v>
      </c>
      <c r="C462" s="1850" t="s">
        <v>2502</v>
      </c>
      <c r="D462" s="1850" t="s">
        <v>2503</v>
      </c>
      <c r="E462" s="1850" t="s">
        <v>2504</v>
      </c>
      <c r="F462" s="1850" t="s">
        <v>2505</v>
      </c>
      <c r="G462" s="1850" t="s">
        <v>28</v>
      </c>
      <c r="H462" s="1850" t="s">
        <v>28</v>
      </c>
      <c r="I462" s="1850" t="s">
        <v>912</v>
      </c>
    </row>
    <row customHeight="1" ht="11.25">
      <c r="A463" s="1850" t="s">
        <v>2258</v>
      </c>
      <c r="B463" s="1850" t="s">
        <v>16</v>
      </c>
      <c r="C463" s="1850" t="s">
        <v>2506</v>
      </c>
      <c r="D463" s="1850" t="s">
        <v>2507</v>
      </c>
      <c r="E463" s="1850" t="s">
        <v>2508</v>
      </c>
      <c r="F463" s="1850" t="s">
        <v>2432</v>
      </c>
      <c r="G463" s="1850" t="s">
        <v>28</v>
      </c>
      <c r="H463" s="1850" t="s">
        <v>28</v>
      </c>
      <c r="I463" s="1850" t="s">
        <v>912</v>
      </c>
    </row>
    <row customHeight="1" ht="11.25">
      <c r="A464" s="1850" t="s">
        <v>2258</v>
      </c>
      <c r="B464" s="1850" t="s">
        <v>16</v>
      </c>
      <c r="C464" s="1850" t="s">
        <v>2509</v>
      </c>
      <c r="D464" s="1850" t="s">
        <v>2510</v>
      </c>
      <c r="E464" s="1850" t="s">
        <v>2511</v>
      </c>
      <c r="F464" s="1850" t="s">
        <v>2512</v>
      </c>
      <c r="G464" s="1850" t="s">
        <v>28</v>
      </c>
      <c r="H464" s="1850" t="s">
        <v>28</v>
      </c>
      <c r="I464" s="1850" t="s">
        <v>912</v>
      </c>
    </row>
    <row customHeight="1" ht="11.25">
      <c r="A465" s="1850" t="s">
        <v>2258</v>
      </c>
      <c r="B465" s="1850" t="s">
        <v>16</v>
      </c>
      <c r="C465" s="1850" t="s">
        <v>2513</v>
      </c>
      <c r="D465" s="1850" t="s">
        <v>2514</v>
      </c>
      <c r="E465" s="1850" t="s">
        <v>2515</v>
      </c>
      <c r="F465" s="1850" t="s">
        <v>2432</v>
      </c>
      <c r="G465" s="1850" t="s">
        <v>28</v>
      </c>
      <c r="H465" s="1850" t="s">
        <v>28</v>
      </c>
      <c r="I465" s="1850" t="s">
        <v>912</v>
      </c>
    </row>
    <row customHeight="1" ht="11.25">
      <c r="A466" s="1850" t="s">
        <v>2258</v>
      </c>
      <c r="B466" s="1850" t="s">
        <v>16</v>
      </c>
      <c r="C466" s="1850" t="s">
        <v>2516</v>
      </c>
      <c r="D466" s="1850" t="s">
        <v>2517</v>
      </c>
      <c r="E466" s="1850" t="s">
        <v>2518</v>
      </c>
      <c r="F466" s="1850" t="s">
        <v>2519</v>
      </c>
      <c r="G466" s="1850" t="s">
        <v>28</v>
      </c>
      <c r="H466" s="1850" t="s">
        <v>28</v>
      </c>
      <c r="I466" s="1850" t="s">
        <v>912</v>
      </c>
    </row>
    <row customHeight="1" ht="11.25">
      <c r="A467" s="1850" t="s">
        <v>2258</v>
      </c>
      <c r="B467" s="1850" t="s">
        <v>16</v>
      </c>
      <c r="C467" s="1850" t="s">
        <v>2520</v>
      </c>
      <c r="D467" s="1850" t="s">
        <v>2521</v>
      </c>
      <c r="E467" s="1850" t="s">
        <v>2522</v>
      </c>
      <c r="F467" s="1850" t="s">
        <v>2266</v>
      </c>
      <c r="G467" s="1850" t="s">
        <v>2523</v>
      </c>
      <c r="H467" s="1850" t="s">
        <v>28</v>
      </c>
      <c r="I467" s="1850" t="s">
        <v>912</v>
      </c>
    </row>
    <row customHeight="1" ht="11.25">
      <c r="A468" s="1850" t="s">
        <v>2258</v>
      </c>
      <c r="B468" s="1850" t="s">
        <v>16</v>
      </c>
      <c r="C468" s="1850" t="s">
        <v>2524</v>
      </c>
      <c r="D468" s="1850" t="s">
        <v>2525</v>
      </c>
      <c r="E468" s="1850" t="s">
        <v>2526</v>
      </c>
      <c r="F468" s="1850" t="s">
        <v>2266</v>
      </c>
      <c r="G468" s="1850" t="s">
        <v>28</v>
      </c>
      <c r="H468" s="1850" t="s">
        <v>28</v>
      </c>
      <c r="I468" s="1850" t="s">
        <v>912</v>
      </c>
    </row>
    <row customHeight="1" ht="11.25">
      <c r="A469" s="1850" t="s">
        <v>2258</v>
      </c>
      <c r="B469" s="1850" t="s">
        <v>16</v>
      </c>
      <c r="C469" s="1850" t="s">
        <v>2527</v>
      </c>
      <c r="D469" s="1850" t="s">
        <v>2528</v>
      </c>
      <c r="E469" s="1850" t="s">
        <v>2529</v>
      </c>
      <c r="F469" s="1850" t="s">
        <v>2530</v>
      </c>
      <c r="G469" s="1850" t="s">
        <v>28</v>
      </c>
      <c r="H469" s="1850" t="s">
        <v>28</v>
      </c>
      <c r="I469" s="1850" t="s">
        <v>912</v>
      </c>
    </row>
    <row customHeight="1" ht="11.25">
      <c r="A470" s="1850" t="s">
        <v>2258</v>
      </c>
      <c r="B470" s="1850" t="s">
        <v>16</v>
      </c>
      <c r="C470" s="1850" t="s">
        <v>2531</v>
      </c>
      <c r="D470" s="1850" t="s">
        <v>2532</v>
      </c>
      <c r="E470" s="1850" t="s">
        <v>2533</v>
      </c>
      <c r="F470" s="1850" t="s">
        <v>2266</v>
      </c>
      <c r="G470" s="1850" t="s">
        <v>2534</v>
      </c>
      <c r="H470" s="1850" t="s">
        <v>28</v>
      </c>
      <c r="I470" s="1850" t="s">
        <v>912</v>
      </c>
    </row>
    <row customHeight="1" ht="11.25">
      <c r="A471" s="1850" t="s">
        <v>2258</v>
      </c>
      <c r="B471" s="1850" t="s">
        <v>16</v>
      </c>
      <c r="C471" s="1850" t="s">
        <v>2542</v>
      </c>
      <c r="D471" s="1850" t="s">
        <v>2543</v>
      </c>
      <c r="E471" s="1850" t="s">
        <v>2544</v>
      </c>
      <c r="F471" s="1850" t="s">
        <v>2334</v>
      </c>
      <c r="G471" s="1850" t="s">
        <v>28</v>
      </c>
      <c r="H471" s="1850" t="s">
        <v>28</v>
      </c>
      <c r="I471" s="1850" t="s">
        <v>912</v>
      </c>
    </row>
    <row customHeight="1" ht="11.25">
      <c r="A472" s="1850" t="s">
        <v>2258</v>
      </c>
      <c r="B472" s="1850" t="s">
        <v>16</v>
      </c>
      <c r="C472" s="1850" t="s">
        <v>2545</v>
      </c>
      <c r="D472" s="1850" t="s">
        <v>2546</v>
      </c>
      <c r="E472" s="1850" t="s">
        <v>2547</v>
      </c>
      <c r="F472" s="1850" t="s">
        <v>2291</v>
      </c>
      <c r="G472" s="1850" t="s">
        <v>2548</v>
      </c>
      <c r="H472" s="1850" t="s">
        <v>28</v>
      </c>
      <c r="I472" s="1850" t="s">
        <v>912</v>
      </c>
    </row>
    <row customHeight="1" ht="11.25">
      <c r="A473" s="1850" t="s">
        <v>2258</v>
      </c>
      <c r="B473" s="1850" t="s">
        <v>16</v>
      </c>
      <c r="C473" s="1850" t="s">
        <v>2993</v>
      </c>
      <c r="D473" s="1850" t="s">
        <v>2994</v>
      </c>
      <c r="E473" s="1850" t="s">
        <v>2995</v>
      </c>
      <c r="F473" s="1850" t="s">
        <v>2274</v>
      </c>
      <c r="G473" s="1850" t="s">
        <v>28</v>
      </c>
      <c r="H473" s="1850" t="s">
        <v>2996</v>
      </c>
      <c r="I473" s="1850" t="s">
        <v>912</v>
      </c>
    </row>
    <row customHeight="1" ht="11.25">
      <c r="A474" s="1850" t="s">
        <v>2258</v>
      </c>
      <c r="B474" s="1850" t="s">
        <v>16</v>
      </c>
      <c r="C474" s="1850" t="s">
        <v>2553</v>
      </c>
      <c r="D474" s="1850" t="s">
        <v>2554</v>
      </c>
      <c r="E474" s="1850" t="s">
        <v>2555</v>
      </c>
      <c r="F474" s="1850" t="s">
        <v>2266</v>
      </c>
      <c r="G474" s="1850" t="s">
        <v>2556</v>
      </c>
      <c r="H474" s="1850" t="s">
        <v>28</v>
      </c>
      <c r="I474" s="1850" t="s">
        <v>912</v>
      </c>
    </row>
    <row customHeight="1" ht="11.25">
      <c r="A475" s="1850" t="s">
        <v>2258</v>
      </c>
      <c r="B475" s="1850" t="s">
        <v>16</v>
      </c>
      <c r="C475" s="1850" t="s">
        <v>2557</v>
      </c>
      <c r="D475" s="1850" t="s">
        <v>2558</v>
      </c>
      <c r="E475" s="1850" t="s">
        <v>2559</v>
      </c>
      <c r="F475" s="1850" t="s">
        <v>2560</v>
      </c>
      <c r="G475" s="1850" t="s">
        <v>28</v>
      </c>
      <c r="H475" s="1850" t="s">
        <v>2561</v>
      </c>
      <c r="I475" s="1850" t="s">
        <v>912</v>
      </c>
    </row>
    <row customHeight="1" ht="11.25">
      <c r="A476" s="1850" t="s">
        <v>2258</v>
      </c>
      <c r="B476" s="1850" t="s">
        <v>16</v>
      </c>
      <c r="C476" s="1850" t="s">
        <v>2562</v>
      </c>
      <c r="D476" s="1850" t="s">
        <v>2563</v>
      </c>
      <c r="E476" s="1850" t="s">
        <v>2564</v>
      </c>
      <c r="F476" s="1850" t="s">
        <v>2512</v>
      </c>
      <c r="G476" s="1850" t="s">
        <v>28</v>
      </c>
      <c r="H476" s="1850" t="s">
        <v>28</v>
      </c>
      <c r="I476" s="1850" t="s">
        <v>912</v>
      </c>
    </row>
    <row customHeight="1" ht="11.25">
      <c r="A477" s="1850" t="s">
        <v>2258</v>
      </c>
      <c r="B477" s="1850" t="s">
        <v>16</v>
      </c>
      <c r="C477" s="1850" t="s">
        <v>2582</v>
      </c>
      <c r="D477" s="1850" t="s">
        <v>2583</v>
      </c>
      <c r="E477" s="1850" t="s">
        <v>2584</v>
      </c>
      <c r="F477" s="1850" t="s">
        <v>2437</v>
      </c>
      <c r="G477" s="1850" t="s">
        <v>28</v>
      </c>
      <c r="H477" s="1850" t="s">
        <v>28</v>
      </c>
      <c r="I477" s="1850" t="s">
        <v>912</v>
      </c>
    </row>
    <row customHeight="1" ht="11.25">
      <c r="A478" s="1850" t="s">
        <v>2258</v>
      </c>
      <c r="B478" s="1850" t="s">
        <v>16</v>
      </c>
      <c r="C478" s="1850" t="s">
        <v>3001</v>
      </c>
      <c r="D478" s="1850" t="s">
        <v>3002</v>
      </c>
      <c r="E478" s="1850" t="s">
        <v>2394</v>
      </c>
      <c r="F478" s="1850" t="s">
        <v>3003</v>
      </c>
      <c r="G478" s="1850" t="s">
        <v>28</v>
      </c>
      <c r="H478" s="1850" t="s">
        <v>28</v>
      </c>
      <c r="I478" s="1850" t="s">
        <v>912</v>
      </c>
    </row>
    <row customHeight="1" ht="11.25">
      <c r="A479" s="1850" t="s">
        <v>2258</v>
      </c>
      <c r="B479" s="1850" t="s">
        <v>16</v>
      </c>
      <c r="C479" s="1850" t="s">
        <v>3004</v>
      </c>
      <c r="D479" s="1850" t="s">
        <v>3005</v>
      </c>
      <c r="E479" s="1850" t="s">
        <v>3006</v>
      </c>
      <c r="F479" s="1850" t="s">
        <v>2338</v>
      </c>
      <c r="G479" s="1850" t="s">
        <v>3007</v>
      </c>
      <c r="H479" s="1850" t="s">
        <v>28</v>
      </c>
      <c r="I479" s="1850" t="s">
        <v>912</v>
      </c>
    </row>
    <row customHeight="1" ht="11.25">
      <c r="A480" s="1850" t="s">
        <v>2258</v>
      </c>
      <c r="B480" s="1850" t="s">
        <v>16</v>
      </c>
      <c r="C480" s="1850" t="s">
        <v>2606</v>
      </c>
      <c r="D480" s="1850" t="s">
        <v>2607</v>
      </c>
      <c r="E480" s="1850" t="s">
        <v>2608</v>
      </c>
      <c r="F480" s="1850" t="s">
        <v>2609</v>
      </c>
      <c r="G480" s="1850" t="s">
        <v>2610</v>
      </c>
      <c r="H480" s="1850" t="s">
        <v>28</v>
      </c>
      <c r="I480" s="1850" t="s">
        <v>912</v>
      </c>
    </row>
    <row customHeight="1" ht="11.25">
      <c r="A481" s="1850" t="s">
        <v>2258</v>
      </c>
      <c r="B481" s="1850" t="s">
        <v>16</v>
      </c>
      <c r="C481" s="1850" t="s">
        <v>2611</v>
      </c>
      <c r="D481" s="1850" t="s">
        <v>2607</v>
      </c>
      <c r="E481" s="1850" t="s">
        <v>2608</v>
      </c>
      <c r="F481" s="1850" t="s">
        <v>2612</v>
      </c>
      <c r="G481" s="1850" t="s">
        <v>28</v>
      </c>
      <c r="H481" s="1850" t="s">
        <v>28</v>
      </c>
      <c r="I481" s="1850" t="s">
        <v>912</v>
      </c>
    </row>
    <row customHeight="1" ht="11.25">
      <c r="A482" s="1850" t="s">
        <v>2258</v>
      </c>
      <c r="B482" s="1850" t="s">
        <v>16</v>
      </c>
      <c r="C482" s="1850" t="s">
        <v>2616</v>
      </c>
      <c r="D482" s="1850" t="s">
        <v>2617</v>
      </c>
      <c r="E482" s="1850" t="s">
        <v>2261</v>
      </c>
      <c r="F482" s="1850" t="s">
        <v>2618</v>
      </c>
      <c r="G482" s="1850" t="s">
        <v>28</v>
      </c>
      <c r="H482" s="1850" t="s">
        <v>28</v>
      </c>
      <c r="I482" s="1850" t="s">
        <v>912</v>
      </c>
    </row>
    <row customHeight="1" ht="11.25">
      <c r="A483" s="1850" t="s">
        <v>2258</v>
      </c>
      <c r="B483" s="1850" t="s">
        <v>16</v>
      </c>
      <c r="C483" s="1850" t="s">
        <v>2619</v>
      </c>
      <c r="D483" s="1850" t="s">
        <v>2620</v>
      </c>
      <c r="E483" s="1850" t="s">
        <v>2261</v>
      </c>
      <c r="F483" s="1850" t="s">
        <v>2621</v>
      </c>
      <c r="G483" s="1850" t="s">
        <v>28</v>
      </c>
      <c r="H483" s="1850" t="s">
        <v>28</v>
      </c>
      <c r="I483" s="1850" t="s">
        <v>912</v>
      </c>
    </row>
    <row customHeight="1" ht="11.25">
      <c r="A484" s="1850" t="s">
        <v>2258</v>
      </c>
      <c r="B484" s="1850" t="s">
        <v>16</v>
      </c>
      <c r="C484" s="1850" t="s">
        <v>2622</v>
      </c>
      <c r="D484" s="1850" t="s">
        <v>2623</v>
      </c>
      <c r="E484" s="1850" t="s">
        <v>2261</v>
      </c>
      <c r="F484" s="1850" t="s">
        <v>2624</v>
      </c>
      <c r="G484" s="1850" t="s">
        <v>28</v>
      </c>
      <c r="H484" s="1850" t="s">
        <v>28</v>
      </c>
      <c r="I484" s="1850" t="s">
        <v>912</v>
      </c>
    </row>
    <row customHeight="1" ht="11.25">
      <c r="A485" s="1850" t="s">
        <v>2258</v>
      </c>
      <c r="B485" s="1850" t="s">
        <v>16</v>
      </c>
      <c r="C485" s="1850" t="s">
        <v>2625</v>
      </c>
      <c r="D485" s="1850" t="s">
        <v>2626</v>
      </c>
      <c r="E485" s="1850" t="s">
        <v>2261</v>
      </c>
      <c r="F485" s="1850" t="s">
        <v>2627</v>
      </c>
      <c r="G485" s="1850" t="s">
        <v>28</v>
      </c>
      <c r="H485" s="1850" t="s">
        <v>28</v>
      </c>
      <c r="I485" s="1850" t="s">
        <v>912</v>
      </c>
    </row>
    <row customHeight="1" ht="11.25">
      <c r="A486" s="1850" t="s">
        <v>2258</v>
      </c>
      <c r="B486" s="1850" t="s">
        <v>16</v>
      </c>
      <c r="C486" s="1850" t="s">
        <v>2628</v>
      </c>
      <c r="D486" s="1850" t="s">
        <v>2629</v>
      </c>
      <c r="E486" s="1850" t="s">
        <v>2261</v>
      </c>
      <c r="F486" s="1850" t="s">
        <v>2630</v>
      </c>
      <c r="G486" s="1850" t="s">
        <v>28</v>
      </c>
      <c r="H486" s="1850" t="s">
        <v>28</v>
      </c>
      <c r="I486" s="1850" t="s">
        <v>912</v>
      </c>
    </row>
    <row customHeight="1" ht="11.25">
      <c r="A487" s="1850" t="s">
        <v>2258</v>
      </c>
      <c r="B487" s="1850" t="s">
        <v>16</v>
      </c>
      <c r="C487" s="1850" t="s">
        <v>2631</v>
      </c>
      <c r="D487" s="1850" t="s">
        <v>2632</v>
      </c>
      <c r="E487" s="1850" t="s">
        <v>2261</v>
      </c>
      <c r="F487" s="1850" t="s">
        <v>2633</v>
      </c>
      <c r="G487" s="1850" t="s">
        <v>28</v>
      </c>
      <c r="H487" s="1850" t="s">
        <v>28</v>
      </c>
      <c r="I487" s="1850" t="s">
        <v>912</v>
      </c>
    </row>
    <row customHeight="1" ht="11.25">
      <c r="A488" s="1850" t="s">
        <v>2258</v>
      </c>
      <c r="B488" s="1850" t="s">
        <v>16</v>
      </c>
      <c r="C488" s="1850" t="s">
        <v>2634</v>
      </c>
      <c r="D488" s="1850" t="s">
        <v>2635</v>
      </c>
      <c r="E488" s="1850" t="s">
        <v>2261</v>
      </c>
      <c r="F488" s="1850" t="s">
        <v>2636</v>
      </c>
      <c r="G488" s="1850" t="s">
        <v>28</v>
      </c>
      <c r="H488" s="1850" t="s">
        <v>28</v>
      </c>
      <c r="I488" s="1850" t="s">
        <v>912</v>
      </c>
    </row>
    <row customHeight="1" ht="11.25">
      <c r="A489" s="1850" t="s">
        <v>2258</v>
      </c>
      <c r="B489" s="1850" t="s">
        <v>16</v>
      </c>
      <c r="C489" s="1850" t="s">
        <v>2637</v>
      </c>
      <c r="D489" s="1850" t="s">
        <v>2638</v>
      </c>
      <c r="E489" s="1850" t="s">
        <v>2261</v>
      </c>
      <c r="F489" s="1850" t="s">
        <v>2639</v>
      </c>
      <c r="G489" s="1850" t="s">
        <v>28</v>
      </c>
      <c r="H489" s="1850" t="s">
        <v>28</v>
      </c>
      <c r="I489" s="1850" t="s">
        <v>912</v>
      </c>
    </row>
    <row customHeight="1" ht="11.25">
      <c r="A490" s="1850" t="s">
        <v>2258</v>
      </c>
      <c r="B490" s="1850" t="s">
        <v>16</v>
      </c>
      <c r="C490" s="1850" t="s">
        <v>2640</v>
      </c>
      <c r="D490" s="1850" t="s">
        <v>2641</v>
      </c>
      <c r="E490" s="1850" t="s">
        <v>2261</v>
      </c>
      <c r="F490" s="1850" t="s">
        <v>2642</v>
      </c>
      <c r="G490" s="1850" t="s">
        <v>28</v>
      </c>
      <c r="H490" s="1850" t="s">
        <v>28</v>
      </c>
      <c r="I490" s="1850" t="s">
        <v>912</v>
      </c>
    </row>
    <row customHeight="1" ht="11.25">
      <c r="A491" s="1850" t="s">
        <v>2258</v>
      </c>
      <c r="B491" s="1850" t="s">
        <v>16</v>
      </c>
      <c r="C491" s="1850" t="s">
        <v>2643</v>
      </c>
      <c r="D491" s="1850" t="s">
        <v>2644</v>
      </c>
      <c r="E491" s="1850" t="s">
        <v>2261</v>
      </c>
      <c r="F491" s="1850" t="s">
        <v>2645</v>
      </c>
      <c r="G491" s="1850" t="s">
        <v>28</v>
      </c>
      <c r="H491" s="1850" t="s">
        <v>28</v>
      </c>
      <c r="I491" s="1850" t="s">
        <v>912</v>
      </c>
    </row>
    <row customHeight="1" ht="11.25">
      <c r="A492" s="1850" t="s">
        <v>2258</v>
      </c>
      <c r="B492" s="1850" t="s">
        <v>16</v>
      </c>
      <c r="C492" s="1850" t="s">
        <v>3008</v>
      </c>
      <c r="D492" s="1850" t="s">
        <v>3009</v>
      </c>
      <c r="E492" s="1850" t="s">
        <v>2419</v>
      </c>
      <c r="F492" s="1850" t="s">
        <v>3010</v>
      </c>
      <c r="G492" s="1850" t="s">
        <v>28</v>
      </c>
      <c r="H492" s="1850" t="s">
        <v>28</v>
      </c>
      <c r="I492" s="1850" t="s">
        <v>912</v>
      </c>
    </row>
    <row customHeight="1" ht="11.25">
      <c r="A493" s="1850" t="s">
        <v>2258</v>
      </c>
      <c r="B493" s="1850" t="s">
        <v>16</v>
      </c>
      <c r="C493" s="1850" t="s">
        <v>2646</v>
      </c>
      <c r="D493" s="1850" t="s">
        <v>2647</v>
      </c>
      <c r="E493" s="1850" t="s">
        <v>2648</v>
      </c>
      <c r="F493" s="1850" t="s">
        <v>2649</v>
      </c>
      <c r="G493" s="1850" t="s">
        <v>28</v>
      </c>
      <c r="H493" s="1850" t="s">
        <v>28</v>
      </c>
      <c r="I493" s="1850" t="s">
        <v>912</v>
      </c>
    </row>
    <row customHeight="1" ht="11.25">
      <c r="A494" s="1850" t="s">
        <v>2258</v>
      </c>
      <c r="B494" s="1850" t="s">
        <v>16</v>
      </c>
      <c r="C494" s="1850" t="s">
        <v>2650</v>
      </c>
      <c r="D494" s="1850" t="s">
        <v>2651</v>
      </c>
      <c r="E494" s="1850" t="s">
        <v>2648</v>
      </c>
      <c r="F494" s="1850" t="s">
        <v>2652</v>
      </c>
      <c r="G494" s="1850" t="s">
        <v>28</v>
      </c>
      <c r="H494" s="1850" t="s">
        <v>28</v>
      </c>
      <c r="I494" s="1850" t="s">
        <v>912</v>
      </c>
    </row>
    <row customHeight="1" ht="11.25">
      <c r="A495" s="1850" t="s">
        <v>2258</v>
      </c>
      <c r="B495" s="1850" t="s">
        <v>16</v>
      </c>
      <c r="C495" s="1850" t="s">
        <v>2656</v>
      </c>
      <c r="D495" s="1850" t="s">
        <v>2657</v>
      </c>
      <c r="E495" s="1850" t="s">
        <v>2648</v>
      </c>
      <c r="F495" s="1850" t="s">
        <v>2658</v>
      </c>
      <c r="G495" s="1850" t="s">
        <v>28</v>
      </c>
      <c r="H495" s="1850" t="s">
        <v>28</v>
      </c>
      <c r="I495" s="1850" t="s">
        <v>912</v>
      </c>
    </row>
    <row customHeight="1" ht="11.25">
      <c r="A496" s="1850" t="s">
        <v>2258</v>
      </c>
      <c r="B496" s="1850" t="s">
        <v>16</v>
      </c>
      <c r="C496" s="1850" t="s">
        <v>2659</v>
      </c>
      <c r="D496" s="1850" t="s">
        <v>2660</v>
      </c>
      <c r="E496" s="1850" t="s">
        <v>2661</v>
      </c>
      <c r="F496" s="1850" t="s">
        <v>2662</v>
      </c>
      <c r="G496" s="1850" t="s">
        <v>2663</v>
      </c>
      <c r="H496" s="1850" t="s">
        <v>28</v>
      </c>
      <c r="I496" s="1850" t="s">
        <v>912</v>
      </c>
    </row>
    <row customHeight="1" ht="11.25">
      <c r="A497" s="1850" t="s">
        <v>2258</v>
      </c>
      <c r="B497" s="1850" t="s">
        <v>16</v>
      </c>
      <c r="C497" s="1850" t="s">
        <v>2664</v>
      </c>
      <c r="D497" s="1850" t="s">
        <v>2665</v>
      </c>
      <c r="E497" s="1850" t="s">
        <v>2666</v>
      </c>
      <c r="F497" s="1850" t="s">
        <v>2370</v>
      </c>
      <c r="G497" s="1850" t="s">
        <v>28</v>
      </c>
      <c r="H497" s="1850" t="s">
        <v>2667</v>
      </c>
      <c r="I497" s="1850" t="s">
        <v>912</v>
      </c>
    </row>
    <row customHeight="1" ht="11.25">
      <c r="A498" s="1850" t="s">
        <v>2258</v>
      </c>
      <c r="B498" s="1850" t="s">
        <v>16</v>
      </c>
      <c r="C498" s="1850" t="s">
        <v>2668</v>
      </c>
      <c r="D498" s="1850" t="s">
        <v>2669</v>
      </c>
      <c r="E498" s="1850" t="s">
        <v>2670</v>
      </c>
      <c r="F498" s="1850" t="s">
        <v>2274</v>
      </c>
      <c r="G498" s="1850" t="s">
        <v>28</v>
      </c>
      <c r="H498" s="1850" t="s">
        <v>28</v>
      </c>
      <c r="I498" s="1850" t="s">
        <v>912</v>
      </c>
    </row>
    <row customHeight="1" ht="11.25">
      <c r="A499" s="1850" t="s">
        <v>2258</v>
      </c>
      <c r="B499" s="1850" t="s">
        <v>16</v>
      </c>
      <c r="C499" s="1850" t="s">
        <v>2677</v>
      </c>
      <c r="D499" s="1850" t="s">
        <v>2678</v>
      </c>
      <c r="E499" s="1850" t="s">
        <v>2269</v>
      </c>
      <c r="F499" s="1850" t="s">
        <v>2679</v>
      </c>
      <c r="G499" s="1850" t="s">
        <v>28</v>
      </c>
      <c r="H499" s="1850" t="s">
        <v>28</v>
      </c>
      <c r="I499" s="1850" t="s">
        <v>912</v>
      </c>
    </row>
    <row customHeight="1" ht="11.25">
      <c r="A500" s="1850" t="s">
        <v>2258</v>
      </c>
      <c r="B500" s="1850" t="s">
        <v>16</v>
      </c>
      <c r="C500" s="1850" t="s">
        <v>3011</v>
      </c>
      <c r="D500" s="1850" t="s">
        <v>3012</v>
      </c>
      <c r="E500" s="1850" t="s">
        <v>2269</v>
      </c>
      <c r="F500" s="1850" t="s">
        <v>3013</v>
      </c>
      <c r="G500" s="1850" t="s">
        <v>28</v>
      </c>
      <c r="H500" s="1850" t="s">
        <v>28</v>
      </c>
      <c r="I500" s="1850" t="s">
        <v>912</v>
      </c>
    </row>
    <row customHeight="1" ht="11.25">
      <c r="A501" s="1850" t="s">
        <v>2258</v>
      </c>
      <c r="B501" s="1850" t="s">
        <v>16</v>
      </c>
      <c r="C501" s="1850" t="s">
        <v>2682</v>
      </c>
      <c r="D501" s="1850" t="s">
        <v>2683</v>
      </c>
      <c r="E501" s="1850" t="s">
        <v>2684</v>
      </c>
      <c r="F501" s="1850" t="s">
        <v>2685</v>
      </c>
      <c r="G501" s="1850" t="s">
        <v>28</v>
      </c>
      <c r="H501" s="1850" t="s">
        <v>28</v>
      </c>
      <c r="I501" s="1850" t="s">
        <v>912</v>
      </c>
    </row>
    <row customHeight="1" ht="11.25">
      <c r="A502" s="1850" t="s">
        <v>2258</v>
      </c>
      <c r="B502" s="1850" t="s">
        <v>16</v>
      </c>
      <c r="C502" s="1850" t="s">
        <v>2686</v>
      </c>
      <c r="D502" s="1850" t="s">
        <v>2683</v>
      </c>
      <c r="E502" s="1850" t="s">
        <v>2684</v>
      </c>
      <c r="F502" s="1850" t="s">
        <v>2687</v>
      </c>
      <c r="G502" s="1850" t="s">
        <v>2688</v>
      </c>
      <c r="H502" s="1850" t="s">
        <v>28</v>
      </c>
      <c r="I502" s="1850" t="s">
        <v>912</v>
      </c>
    </row>
    <row customHeight="1" ht="11.25">
      <c r="A503" s="1850" t="s">
        <v>2258</v>
      </c>
      <c r="B503" s="1850" t="s">
        <v>16</v>
      </c>
      <c r="C503" s="1850" t="s">
        <v>2697</v>
      </c>
      <c r="D503" s="1850" t="s">
        <v>2698</v>
      </c>
      <c r="E503" s="1850" t="s">
        <v>2699</v>
      </c>
      <c r="F503" s="1850" t="s">
        <v>2334</v>
      </c>
      <c r="G503" s="1850" t="s">
        <v>28</v>
      </c>
      <c r="H503" s="1850" t="s">
        <v>28</v>
      </c>
      <c r="I503" s="1850" t="s">
        <v>912</v>
      </c>
    </row>
    <row customHeight="1" ht="11.25">
      <c r="A504" s="1850" t="s">
        <v>2258</v>
      </c>
      <c r="B504" s="1850" t="s">
        <v>16</v>
      </c>
      <c r="C504" s="1850" t="s">
        <v>2700</v>
      </c>
      <c r="D504" s="1850" t="s">
        <v>2701</v>
      </c>
      <c r="E504" s="1850" t="s">
        <v>2702</v>
      </c>
      <c r="F504" s="1850" t="s">
        <v>2318</v>
      </c>
      <c r="G504" s="1850" t="s">
        <v>28</v>
      </c>
      <c r="H504" s="1850" t="s">
        <v>28</v>
      </c>
      <c r="I504" s="1850" t="s">
        <v>912</v>
      </c>
    </row>
    <row customHeight="1" ht="11.25">
      <c r="A505" s="1850" t="s">
        <v>2258</v>
      </c>
      <c r="B505" s="1850" t="s">
        <v>16</v>
      </c>
      <c r="C505" s="1850" t="s">
        <v>2703</v>
      </c>
      <c r="D505" s="1850" t="s">
        <v>2704</v>
      </c>
      <c r="E505" s="1850" t="s">
        <v>2705</v>
      </c>
      <c r="F505" s="1850" t="s">
        <v>2327</v>
      </c>
      <c r="G505" s="1850" t="s">
        <v>28</v>
      </c>
      <c r="H505" s="1850" t="s">
        <v>28</v>
      </c>
      <c r="I505" s="1850" t="s">
        <v>912</v>
      </c>
    </row>
    <row customHeight="1" ht="11.25">
      <c r="A506" s="1850" t="s">
        <v>2258</v>
      </c>
      <c r="B506" s="1850" t="s">
        <v>16</v>
      </c>
      <c r="C506" s="1850" t="s">
        <v>2712</v>
      </c>
      <c r="D506" s="1850" t="s">
        <v>2713</v>
      </c>
      <c r="E506" s="1850" t="s">
        <v>2714</v>
      </c>
      <c r="F506" s="1850" t="s">
        <v>2266</v>
      </c>
      <c r="G506" s="1850" t="s">
        <v>2715</v>
      </c>
      <c r="H506" s="1850" t="s">
        <v>28</v>
      </c>
      <c r="I506" s="1850" t="s">
        <v>912</v>
      </c>
    </row>
    <row customHeight="1" ht="11.25">
      <c r="A507" s="1850" t="s">
        <v>2258</v>
      </c>
      <c r="B507" s="1850" t="s">
        <v>16</v>
      </c>
      <c r="C507" s="1850" t="s">
        <v>2716</v>
      </c>
      <c r="D507" s="1850" t="s">
        <v>2717</v>
      </c>
      <c r="E507" s="1850" t="s">
        <v>2718</v>
      </c>
      <c r="F507" s="1850" t="s">
        <v>2560</v>
      </c>
      <c r="G507" s="1850" t="s">
        <v>28</v>
      </c>
      <c r="H507" s="1850" t="s">
        <v>2719</v>
      </c>
      <c r="I507" s="1850" t="s">
        <v>912</v>
      </c>
    </row>
    <row customHeight="1" ht="11.25">
      <c r="A508" s="1850" t="s">
        <v>2258</v>
      </c>
      <c r="B508" s="1850" t="s">
        <v>16</v>
      </c>
      <c r="C508" s="1850" t="s">
        <v>2720</v>
      </c>
      <c r="D508" s="1850" t="s">
        <v>2721</v>
      </c>
      <c r="E508" s="1850" t="s">
        <v>2722</v>
      </c>
      <c r="F508" s="1850" t="s">
        <v>2560</v>
      </c>
      <c r="G508" s="1850" t="s">
        <v>28</v>
      </c>
      <c r="H508" s="1850" t="s">
        <v>28</v>
      </c>
      <c r="I508" s="1850" t="s">
        <v>912</v>
      </c>
    </row>
    <row customHeight="1" ht="11.25">
      <c r="A509" s="1850" t="s">
        <v>2258</v>
      </c>
      <c r="B509" s="1850" t="s">
        <v>16</v>
      </c>
      <c r="C509" s="1850" t="s">
        <v>2723</v>
      </c>
      <c r="D509" s="1850" t="s">
        <v>2724</v>
      </c>
      <c r="E509" s="1850" t="s">
        <v>2725</v>
      </c>
      <c r="F509" s="1850" t="s">
        <v>2295</v>
      </c>
      <c r="G509" s="1850" t="s">
        <v>2726</v>
      </c>
      <c r="H509" s="1850" t="s">
        <v>28</v>
      </c>
      <c r="I509" s="1850" t="s">
        <v>912</v>
      </c>
    </row>
    <row customHeight="1" ht="11.25">
      <c r="A510" s="1850" t="s">
        <v>2258</v>
      </c>
      <c r="B510" s="1850" t="s">
        <v>16</v>
      </c>
      <c r="C510" s="1850" t="s">
        <v>2727</v>
      </c>
      <c r="D510" s="1850" t="s">
        <v>2728</v>
      </c>
      <c r="E510" s="1850" t="s">
        <v>2729</v>
      </c>
      <c r="F510" s="1850" t="s">
        <v>2505</v>
      </c>
      <c r="G510" s="1850" t="s">
        <v>28</v>
      </c>
      <c r="H510" s="1850" t="s">
        <v>28</v>
      </c>
      <c r="I510" s="1850" t="s">
        <v>912</v>
      </c>
    </row>
    <row customHeight="1" ht="11.25">
      <c r="A511" s="1850" t="s">
        <v>2258</v>
      </c>
      <c r="B511" s="1850" t="s">
        <v>16</v>
      </c>
      <c r="C511" s="1850" t="s">
        <v>3020</v>
      </c>
      <c r="D511" s="1850" t="s">
        <v>3021</v>
      </c>
      <c r="E511" s="1850" t="s">
        <v>3022</v>
      </c>
      <c r="F511" s="1850" t="s">
        <v>2334</v>
      </c>
      <c r="G511" s="1850" t="s">
        <v>28</v>
      </c>
      <c r="H511" s="1850" t="s">
        <v>28</v>
      </c>
      <c r="I511" s="1850" t="s">
        <v>912</v>
      </c>
    </row>
    <row customHeight="1" ht="11.25">
      <c r="A512" s="1850" t="s">
        <v>2258</v>
      </c>
      <c r="B512" s="1850" t="s">
        <v>16</v>
      </c>
      <c r="C512" s="1850" t="s">
        <v>2740</v>
      </c>
      <c r="D512" s="1850" t="s">
        <v>2741</v>
      </c>
      <c r="E512" s="1850" t="s">
        <v>2742</v>
      </c>
      <c r="F512" s="1850" t="s">
        <v>2505</v>
      </c>
      <c r="G512" s="1850" t="s">
        <v>28</v>
      </c>
      <c r="H512" s="1850" t="s">
        <v>28</v>
      </c>
      <c r="I512" s="1850" t="s">
        <v>912</v>
      </c>
    </row>
    <row customHeight="1" ht="11.25">
      <c r="A513" s="1850" t="s">
        <v>2258</v>
      </c>
      <c r="B513" s="1850" t="s">
        <v>16</v>
      </c>
      <c r="C513" s="1850" t="s">
        <v>2743</v>
      </c>
      <c r="D513" s="1850" t="s">
        <v>2744</v>
      </c>
      <c r="E513" s="1850" t="s">
        <v>2745</v>
      </c>
      <c r="F513" s="1850" t="s">
        <v>2560</v>
      </c>
      <c r="G513" s="1850" t="s">
        <v>28</v>
      </c>
      <c r="H513" s="1850" t="s">
        <v>28</v>
      </c>
      <c r="I513" s="1850" t="s">
        <v>912</v>
      </c>
    </row>
    <row customHeight="1" ht="11.25">
      <c r="A514" s="1850" t="s">
        <v>2258</v>
      </c>
      <c r="B514" s="1850" t="s">
        <v>16</v>
      </c>
      <c r="C514" s="1850" t="s">
        <v>2767</v>
      </c>
      <c r="D514" s="1850" t="s">
        <v>2768</v>
      </c>
      <c r="E514" s="1850" t="s">
        <v>2769</v>
      </c>
      <c r="F514" s="1850" t="s">
        <v>2770</v>
      </c>
      <c r="G514" s="1850" t="s">
        <v>2771</v>
      </c>
      <c r="H514" s="1850" t="s">
        <v>28</v>
      </c>
      <c r="I514" s="1850" t="s">
        <v>912</v>
      </c>
    </row>
    <row customHeight="1" ht="11.25">
      <c r="A515" s="1850" t="s">
        <v>2258</v>
      </c>
      <c r="B515" s="1850" t="s">
        <v>16</v>
      </c>
      <c r="C515" s="1850" t="s">
        <v>2777</v>
      </c>
      <c r="D515" s="1850" t="s">
        <v>2778</v>
      </c>
      <c r="E515" s="1850" t="s">
        <v>2779</v>
      </c>
      <c r="F515" s="1850" t="s">
        <v>2560</v>
      </c>
      <c r="G515" s="1850" t="s">
        <v>28</v>
      </c>
      <c r="H515" s="1850" t="s">
        <v>28</v>
      </c>
      <c r="I515" s="1850" t="s">
        <v>912</v>
      </c>
    </row>
    <row customHeight="1" ht="11.25">
      <c r="A516" s="1850" t="s">
        <v>2258</v>
      </c>
      <c r="B516" s="1850" t="s">
        <v>16</v>
      </c>
      <c r="C516" s="1850" t="s">
        <v>3023</v>
      </c>
      <c r="D516" s="1850" t="s">
        <v>3024</v>
      </c>
      <c r="E516" s="1850" t="s">
        <v>2419</v>
      </c>
      <c r="F516" s="1850" t="s">
        <v>2295</v>
      </c>
      <c r="G516" s="1850" t="s">
        <v>28</v>
      </c>
      <c r="H516" s="1850" t="s">
        <v>28</v>
      </c>
      <c r="I516" s="1850" t="s">
        <v>912</v>
      </c>
    </row>
    <row customHeight="1" ht="11.25">
      <c r="A517" s="1850" t="s">
        <v>2258</v>
      </c>
      <c r="B517" s="1850" t="s">
        <v>16</v>
      </c>
      <c r="C517" s="1850" t="s">
        <v>2787</v>
      </c>
      <c r="D517" s="1850" t="s">
        <v>2788</v>
      </c>
      <c r="E517" s="1850" t="s">
        <v>2789</v>
      </c>
      <c r="F517" s="1850" t="s">
        <v>55</v>
      </c>
      <c r="G517" s="1850" t="s">
        <v>2790</v>
      </c>
      <c r="H517" s="1850" t="s">
        <v>28</v>
      </c>
      <c r="I517" s="1850" t="s">
        <v>912</v>
      </c>
    </row>
    <row customHeight="1" ht="11.25">
      <c r="A518" s="1850" t="s">
        <v>2258</v>
      </c>
      <c r="B518" s="1850" t="s">
        <v>16</v>
      </c>
      <c r="C518" s="1850" t="s">
        <v>3028</v>
      </c>
      <c r="D518" s="1850" t="s">
        <v>3029</v>
      </c>
      <c r="E518" s="1850" t="s">
        <v>3030</v>
      </c>
      <c r="F518" s="1850" t="s">
        <v>2334</v>
      </c>
      <c r="G518" s="1850" t="s">
        <v>28</v>
      </c>
      <c r="H518" s="1850" t="s">
        <v>3031</v>
      </c>
      <c r="I518" s="1850" t="s">
        <v>912</v>
      </c>
    </row>
    <row customHeight="1" ht="11.25">
      <c r="A519" s="1850" t="s">
        <v>2258</v>
      </c>
      <c r="B519" s="1850" t="s">
        <v>16</v>
      </c>
      <c r="C519" s="1850" t="s">
        <v>3080</v>
      </c>
      <c r="D519" s="1850" t="s">
        <v>3081</v>
      </c>
      <c r="E519" s="1850" t="s">
        <v>3082</v>
      </c>
      <c r="F519" s="1850" t="s">
        <v>2334</v>
      </c>
      <c r="G519" s="1850" t="s">
        <v>28</v>
      </c>
      <c r="H519" s="1850" t="s">
        <v>28</v>
      </c>
      <c r="I519" s="1850" t="s">
        <v>912</v>
      </c>
    </row>
    <row customHeight="1" ht="11.25">
      <c r="A520" s="1850" t="s">
        <v>2258</v>
      </c>
      <c r="B520" s="1850" t="s">
        <v>16</v>
      </c>
      <c r="C520" s="1850" t="s">
        <v>2829</v>
      </c>
      <c r="D520" s="1850" t="s">
        <v>2830</v>
      </c>
      <c r="E520" s="1850" t="s">
        <v>2831</v>
      </c>
      <c r="F520" s="1850" t="s">
        <v>2370</v>
      </c>
      <c r="G520" s="1850" t="s">
        <v>28</v>
      </c>
      <c r="H520" s="1850" t="s">
        <v>28</v>
      </c>
      <c r="I520" s="1850" t="s">
        <v>912</v>
      </c>
    </row>
    <row customHeight="1" ht="11.25">
      <c r="A521" s="1850" t="s">
        <v>2258</v>
      </c>
      <c r="B521" s="1850" t="s">
        <v>16</v>
      </c>
      <c r="C521" s="1850" t="s">
        <v>2836</v>
      </c>
      <c r="D521" s="1850" t="s">
        <v>2837</v>
      </c>
      <c r="E521" s="1850" t="s">
        <v>2838</v>
      </c>
      <c r="F521" s="1850" t="s">
        <v>2370</v>
      </c>
      <c r="G521" s="1850" t="s">
        <v>28</v>
      </c>
      <c r="H521" s="1850" t="s">
        <v>28</v>
      </c>
      <c r="I521" s="1850" t="s">
        <v>912</v>
      </c>
    </row>
    <row customHeight="1" ht="11.25">
      <c r="A522" s="1850" t="s">
        <v>2258</v>
      </c>
      <c r="B522" s="1850" t="s">
        <v>16</v>
      </c>
      <c r="C522" s="1850" t="s">
        <v>2839</v>
      </c>
      <c r="D522" s="1850" t="s">
        <v>2840</v>
      </c>
      <c r="E522" s="1850" t="s">
        <v>2684</v>
      </c>
      <c r="F522" s="1850" t="s">
        <v>2841</v>
      </c>
      <c r="G522" s="1850" t="s">
        <v>28</v>
      </c>
      <c r="H522" s="1850" t="s">
        <v>28</v>
      </c>
      <c r="I522" s="1850" t="s">
        <v>912</v>
      </c>
    </row>
    <row customHeight="1" ht="11.25">
      <c r="A523" s="1850" t="s">
        <v>2258</v>
      </c>
      <c r="B523" s="1850" t="s">
        <v>16</v>
      </c>
      <c r="C523" s="1850" t="s">
        <v>2842</v>
      </c>
      <c r="D523" s="1850" t="s">
        <v>2843</v>
      </c>
      <c r="E523" s="1850" t="s">
        <v>2844</v>
      </c>
      <c r="F523" s="1850" t="s">
        <v>2370</v>
      </c>
      <c r="G523" s="1850" t="s">
        <v>28</v>
      </c>
      <c r="H523" s="1850" t="s">
        <v>28</v>
      </c>
      <c r="I523" s="1850" t="s">
        <v>912</v>
      </c>
    </row>
    <row customHeight="1" ht="11.25">
      <c r="A524" s="1850" t="s">
        <v>2258</v>
      </c>
      <c r="B524" s="1850" t="s">
        <v>16</v>
      </c>
      <c r="C524" s="1850" t="s">
        <v>2845</v>
      </c>
      <c r="D524" s="1850" t="s">
        <v>2846</v>
      </c>
      <c r="E524" s="1850" t="s">
        <v>2847</v>
      </c>
      <c r="F524" s="1850" t="s">
        <v>2346</v>
      </c>
      <c r="G524" s="1850" t="s">
        <v>28</v>
      </c>
      <c r="H524" s="1850" t="s">
        <v>28</v>
      </c>
      <c r="I524" s="1850" t="s">
        <v>912</v>
      </c>
    </row>
    <row customHeight="1" ht="11.25">
      <c r="A525" s="1850" t="s">
        <v>2258</v>
      </c>
      <c r="B525" s="1850" t="s">
        <v>16</v>
      </c>
      <c r="C525" s="1850" t="s">
        <v>3035</v>
      </c>
      <c r="D525" s="1850" t="s">
        <v>3036</v>
      </c>
      <c r="E525" s="1850" t="s">
        <v>3037</v>
      </c>
      <c r="F525" s="1850" t="s">
        <v>2274</v>
      </c>
      <c r="G525" s="1850" t="s">
        <v>28</v>
      </c>
      <c r="H525" s="1850" t="s">
        <v>28</v>
      </c>
      <c r="I525" s="1850" t="s">
        <v>912</v>
      </c>
    </row>
    <row customHeight="1" ht="11.25">
      <c r="A526" s="1850" t="s">
        <v>2258</v>
      </c>
      <c r="B526" s="1850" t="s">
        <v>16</v>
      </c>
      <c r="C526" s="1850" t="s">
        <v>2848</v>
      </c>
      <c r="D526" s="1850" t="s">
        <v>2849</v>
      </c>
      <c r="E526" s="1850" t="s">
        <v>2850</v>
      </c>
      <c r="F526" s="1850" t="s">
        <v>2334</v>
      </c>
      <c r="G526" s="1850" t="s">
        <v>2851</v>
      </c>
      <c r="H526" s="1850" t="s">
        <v>28</v>
      </c>
      <c r="I526" s="1850" t="s">
        <v>912</v>
      </c>
    </row>
    <row customHeight="1" ht="11.25">
      <c r="A527" s="1850" t="s">
        <v>2258</v>
      </c>
      <c r="B527" s="1850" t="s">
        <v>16</v>
      </c>
      <c r="C527" s="1850" t="s">
        <v>3041</v>
      </c>
      <c r="D527" s="1850" t="s">
        <v>3042</v>
      </c>
      <c r="E527" s="1850" t="s">
        <v>3043</v>
      </c>
      <c r="F527" s="1850" t="s">
        <v>3044</v>
      </c>
      <c r="G527" s="1850" t="s">
        <v>28</v>
      </c>
      <c r="H527" s="1850" t="s">
        <v>28</v>
      </c>
      <c r="I527" s="1850" t="s">
        <v>912</v>
      </c>
    </row>
    <row customHeight="1" ht="11.25">
      <c r="A528" s="1850" t="s">
        <v>2258</v>
      </c>
      <c r="B528" s="1850" t="s">
        <v>16</v>
      </c>
      <c r="C528" s="1850" t="s">
        <v>3048</v>
      </c>
      <c r="D528" s="1850" t="s">
        <v>3049</v>
      </c>
      <c r="E528" s="1850" t="s">
        <v>3050</v>
      </c>
      <c r="F528" s="1850" t="s">
        <v>2322</v>
      </c>
      <c r="G528" s="1850" t="s">
        <v>28</v>
      </c>
      <c r="H528" s="1850" t="s">
        <v>28</v>
      </c>
      <c r="I528" s="1850" t="s">
        <v>912</v>
      </c>
    </row>
    <row customHeight="1" ht="11.25">
      <c r="A529" s="1850" t="s">
        <v>2258</v>
      </c>
      <c r="B529" s="1850" t="s">
        <v>16</v>
      </c>
      <c r="C529" s="1850" t="s">
        <v>2861</v>
      </c>
      <c r="D529" s="1850" t="s">
        <v>2862</v>
      </c>
      <c r="E529" s="1850" t="s">
        <v>2863</v>
      </c>
      <c r="F529" s="1850" t="s">
        <v>2370</v>
      </c>
      <c r="G529" s="1850" t="s">
        <v>28</v>
      </c>
      <c r="H529" s="1850" t="s">
        <v>28</v>
      </c>
      <c r="I529" s="1850" t="s">
        <v>912</v>
      </c>
    </row>
    <row customHeight="1" ht="11.25">
      <c r="A530" s="1850" t="s">
        <v>2258</v>
      </c>
      <c r="B530" s="1850" t="s">
        <v>16</v>
      </c>
      <c r="C530" s="1850" t="s">
        <v>3083</v>
      </c>
      <c r="D530" s="1850" t="s">
        <v>3084</v>
      </c>
      <c r="E530" s="1850" t="s">
        <v>3085</v>
      </c>
      <c r="F530" s="1850" t="s">
        <v>2338</v>
      </c>
      <c r="G530" s="1850" t="s">
        <v>28</v>
      </c>
      <c r="H530" s="1850" t="s">
        <v>28</v>
      </c>
      <c r="I530" s="1850" t="s">
        <v>912</v>
      </c>
    </row>
    <row customHeight="1" ht="11.25">
      <c r="A531" s="1850" t="s">
        <v>2258</v>
      </c>
      <c r="B531" s="1850" t="s">
        <v>16</v>
      </c>
      <c r="C531" s="1850" t="s">
        <v>2875</v>
      </c>
      <c r="D531" s="1850" t="s">
        <v>2876</v>
      </c>
      <c r="E531" s="1850" t="s">
        <v>2877</v>
      </c>
      <c r="F531" s="1850" t="s">
        <v>2878</v>
      </c>
      <c r="G531" s="1850" t="s">
        <v>28</v>
      </c>
      <c r="H531" s="1850" t="s">
        <v>28</v>
      </c>
      <c r="I531" s="1850" t="s">
        <v>912</v>
      </c>
    </row>
    <row customHeight="1" ht="11.25">
      <c r="A532" s="1850" t="s">
        <v>2258</v>
      </c>
      <c r="B532" s="1850" t="s">
        <v>16</v>
      </c>
      <c r="C532" s="1850" t="s">
        <v>3051</v>
      </c>
      <c r="D532" s="1850" t="s">
        <v>3052</v>
      </c>
      <c r="E532" s="1850" t="s">
        <v>3053</v>
      </c>
      <c r="F532" s="1850" t="s">
        <v>2295</v>
      </c>
      <c r="G532" s="1850" t="s">
        <v>3054</v>
      </c>
      <c r="H532" s="1850" t="s">
        <v>28</v>
      </c>
      <c r="I532" s="1850" t="s">
        <v>912</v>
      </c>
    </row>
    <row customHeight="1" ht="11.25">
      <c r="A533" s="1850" t="s">
        <v>2258</v>
      </c>
      <c r="B533" s="1850" t="s">
        <v>16</v>
      </c>
      <c r="C533" s="1850" t="s">
        <v>2879</v>
      </c>
      <c r="D533" s="1850" t="s">
        <v>2880</v>
      </c>
      <c r="E533" s="1850" t="s">
        <v>2881</v>
      </c>
      <c r="F533" s="1850" t="s">
        <v>2295</v>
      </c>
      <c r="G533" s="1850" t="s">
        <v>28</v>
      </c>
      <c r="H533" s="1850" t="s">
        <v>28</v>
      </c>
      <c r="I533" s="1850" t="s">
        <v>912</v>
      </c>
    </row>
    <row customHeight="1" ht="11.25">
      <c r="A534" s="1850" t="s">
        <v>2258</v>
      </c>
      <c r="B534" s="1850" t="s">
        <v>16</v>
      </c>
      <c r="C534" s="1850" t="s">
        <v>2885</v>
      </c>
      <c r="D534" s="1850" t="s">
        <v>2886</v>
      </c>
      <c r="E534" s="1850" t="s">
        <v>2887</v>
      </c>
      <c r="F534" s="1850" t="s">
        <v>2327</v>
      </c>
      <c r="G534" s="1850" t="s">
        <v>2888</v>
      </c>
      <c r="H534" s="1850" t="s">
        <v>28</v>
      </c>
      <c r="I534" s="1850" t="s">
        <v>912</v>
      </c>
    </row>
    <row customHeight="1" ht="11.25">
      <c r="A535" s="1850" t="s">
        <v>2258</v>
      </c>
      <c r="B535" s="1850" t="s">
        <v>16</v>
      </c>
      <c r="C535" s="1850" t="s">
        <v>2896</v>
      </c>
      <c r="D535" s="1850" t="s">
        <v>2897</v>
      </c>
      <c r="E535" s="1850" t="s">
        <v>2898</v>
      </c>
      <c r="F535" s="1850" t="s">
        <v>2560</v>
      </c>
      <c r="G535" s="1850" t="s">
        <v>2899</v>
      </c>
      <c r="H535" s="1850" t="s">
        <v>28</v>
      </c>
      <c r="I535" s="1850" t="s">
        <v>912</v>
      </c>
    </row>
    <row customHeight="1" ht="11.25">
      <c r="A536" s="1850" t="s">
        <v>2258</v>
      </c>
      <c r="B536" s="1850" t="s">
        <v>16</v>
      </c>
      <c r="C536" s="1850" t="s">
        <v>3064</v>
      </c>
      <c r="D536" s="1850" t="s">
        <v>3065</v>
      </c>
      <c r="E536" s="1850" t="s">
        <v>3066</v>
      </c>
      <c r="F536" s="1850" t="s">
        <v>2505</v>
      </c>
      <c r="G536" s="1850" t="s">
        <v>28</v>
      </c>
      <c r="H536" s="1850" t="s">
        <v>28</v>
      </c>
      <c r="I536" s="1850" t="s">
        <v>912</v>
      </c>
    </row>
    <row customHeight="1" ht="11.25">
      <c r="A537" s="1850" t="s">
        <v>2258</v>
      </c>
      <c r="B537" s="1850" t="s">
        <v>16</v>
      </c>
      <c r="C537" s="1850" t="s">
        <v>28</v>
      </c>
      <c r="D537" s="1850" t="s">
        <v>2907</v>
      </c>
      <c r="E537" s="1850" t="s">
        <v>2908</v>
      </c>
      <c r="F537" s="1850" t="s">
        <v>2350</v>
      </c>
      <c r="G537" s="1850" t="s">
        <v>28</v>
      </c>
      <c r="H537" s="1850" t="s">
        <v>28</v>
      </c>
      <c r="I537" s="1850" t="s">
        <v>912</v>
      </c>
    </row>
    <row customHeight="1" ht="11.25">
      <c r="A538" s="1850" t="s">
        <v>2258</v>
      </c>
      <c r="B538" s="1850" t="s">
        <v>16</v>
      </c>
      <c r="C538" s="1850" t="s">
        <v>28</v>
      </c>
      <c r="D538" s="1850" t="s">
        <v>2909</v>
      </c>
      <c r="E538" s="1850" t="s">
        <v>2910</v>
      </c>
      <c r="F538" s="1850" t="s">
        <v>2346</v>
      </c>
      <c r="G538" s="1850" t="s">
        <v>28</v>
      </c>
      <c r="H538" s="1850" t="s">
        <v>28</v>
      </c>
      <c r="I538" s="1850" t="s">
        <v>912</v>
      </c>
    </row>
    <row customHeight="1" ht="11.25">
      <c r="A539" s="1850" t="s">
        <v>2258</v>
      </c>
      <c r="B539" s="1850" t="s">
        <v>16</v>
      </c>
      <c r="C539" s="1850" t="s">
        <v>3067</v>
      </c>
      <c r="D539" s="1850" t="s">
        <v>3068</v>
      </c>
      <c r="E539" s="1850" t="s">
        <v>2269</v>
      </c>
      <c r="F539" s="1850" t="s">
        <v>3069</v>
      </c>
      <c r="G539" s="1850" t="s">
        <v>28</v>
      </c>
      <c r="H539" s="1850" t="s">
        <v>28</v>
      </c>
      <c r="I539" s="1850" t="s">
        <v>912</v>
      </c>
    </row>
    <row customHeight="1" ht="11.25">
      <c r="A540" s="1850" t="s">
        <v>2258</v>
      </c>
      <c r="B540" s="1850" t="s">
        <v>16</v>
      </c>
      <c r="C540" s="1850" t="s">
        <v>3070</v>
      </c>
      <c r="D540" s="1850" t="s">
        <v>3071</v>
      </c>
      <c r="E540" s="1850" t="s">
        <v>3072</v>
      </c>
      <c r="F540" s="1850" t="s">
        <v>2295</v>
      </c>
      <c r="G540" s="1850" t="s">
        <v>3073</v>
      </c>
      <c r="H540" s="1850" t="s">
        <v>28</v>
      </c>
      <c r="I540" s="1850" t="s">
        <v>912</v>
      </c>
    </row>
    <row customHeight="1" ht="11.25">
      <c r="A541" s="1850" t="s">
        <v>2258</v>
      </c>
      <c r="B541" s="1850" t="s">
        <v>16</v>
      </c>
      <c r="C541" s="1850" t="s">
        <v>2923</v>
      </c>
      <c r="D541" s="1850" t="s">
        <v>2924</v>
      </c>
      <c r="E541" s="1850" t="s">
        <v>2925</v>
      </c>
      <c r="F541" s="1850" t="s">
        <v>2295</v>
      </c>
      <c r="G541" s="1850" t="s">
        <v>28</v>
      </c>
      <c r="H541" s="1850" t="s">
        <v>28</v>
      </c>
      <c r="I541" s="1850" t="s">
        <v>912</v>
      </c>
    </row>
    <row customHeight="1" ht="11.25">
      <c r="A542" s="1850" t="s">
        <v>2258</v>
      </c>
      <c r="B542" s="1850" t="s">
        <v>16</v>
      </c>
      <c r="C542" s="1850" t="s">
        <v>3074</v>
      </c>
      <c r="D542" s="1850" t="s">
        <v>3075</v>
      </c>
      <c r="E542" s="1850" t="s">
        <v>3076</v>
      </c>
      <c r="F542" s="1850" t="s">
        <v>2497</v>
      </c>
      <c r="G542" s="1850" t="s">
        <v>28</v>
      </c>
      <c r="H542" s="1850" t="s">
        <v>28</v>
      </c>
      <c r="I542" s="1850" t="s">
        <v>912</v>
      </c>
    </row>
    <row customHeight="1" ht="11.25">
      <c r="A543" s="1850" t="s">
        <v>2258</v>
      </c>
      <c r="B543" s="1850" t="s">
        <v>16</v>
      </c>
      <c r="C543" s="1850" t="s">
        <v>2929</v>
      </c>
      <c r="D543" s="1850" t="s">
        <v>2930</v>
      </c>
      <c r="E543" s="1850" t="s">
        <v>2648</v>
      </c>
      <c r="F543" s="1850" t="s">
        <v>2931</v>
      </c>
      <c r="G543" s="1850" t="s">
        <v>28</v>
      </c>
      <c r="H543" s="1850" t="s">
        <v>28</v>
      </c>
      <c r="I543" s="1850" t="s">
        <v>912</v>
      </c>
    </row>
    <row customHeight="1" ht="11.25">
      <c r="A544" s="1850" t="s">
        <v>2258</v>
      </c>
      <c r="B544" s="1850" t="s">
        <v>16</v>
      </c>
      <c r="C544" s="1850" t="s">
        <v>2932</v>
      </c>
      <c r="D544" s="1850" t="s">
        <v>2933</v>
      </c>
      <c r="E544" s="1850" t="s">
        <v>2584</v>
      </c>
      <c r="F544" s="1850" t="s">
        <v>2679</v>
      </c>
      <c r="G544" s="1850" t="s">
        <v>28</v>
      </c>
      <c r="H544" s="1850" t="s">
        <v>28</v>
      </c>
      <c r="I544" s="1850" t="s">
        <v>912</v>
      </c>
    </row>
    <row customHeight="1" ht="11.25">
      <c r="A545" s="1850" t="s">
        <v>2258</v>
      </c>
      <c r="B545" s="1850" t="s">
        <v>16</v>
      </c>
      <c r="C545" s="1850" t="s">
        <v>2937</v>
      </c>
      <c r="D545" s="1850" t="s">
        <v>2938</v>
      </c>
      <c r="E545" s="1850" t="s">
        <v>2898</v>
      </c>
      <c r="F545" s="1850" t="s">
        <v>2939</v>
      </c>
      <c r="G545" s="1850" t="s">
        <v>28</v>
      </c>
      <c r="H545" s="1850" t="s">
        <v>2940</v>
      </c>
      <c r="I545" s="1850" t="s">
        <v>912</v>
      </c>
    </row>
    <row customHeight="1" ht="11.25">
      <c r="A546" s="1850" t="s">
        <v>2258</v>
      </c>
      <c r="B546" s="1850" t="s">
        <v>16</v>
      </c>
      <c r="C546" s="1850" t="s">
        <v>2947</v>
      </c>
      <c r="D546" s="1850" t="s">
        <v>2948</v>
      </c>
      <c r="E546" s="1850" t="s">
        <v>2330</v>
      </c>
      <c r="F546" s="1850" t="s">
        <v>2949</v>
      </c>
      <c r="G546" s="1850" t="s">
        <v>28</v>
      </c>
      <c r="H546" s="1850" t="s">
        <v>28</v>
      </c>
      <c r="I546" s="1850" t="s">
        <v>912</v>
      </c>
    </row>
    <row customHeight="1" ht="11.25">
      <c r="A547" s="1850" t="s">
        <v>2258</v>
      </c>
      <c r="B547" s="1850" t="s">
        <v>16</v>
      </c>
      <c r="C547" s="1850" t="s">
        <v>2953</v>
      </c>
      <c r="D547" s="1850" t="s">
        <v>2954</v>
      </c>
      <c r="E547" s="1850" t="s">
        <v>2676</v>
      </c>
      <c r="F547" s="1850" t="s">
        <v>2955</v>
      </c>
      <c r="G547" s="1850" t="s">
        <v>2956</v>
      </c>
      <c r="H547" s="1850" t="s">
        <v>28</v>
      </c>
      <c r="I547" s="1850" t="s">
        <v>912</v>
      </c>
    </row>
    <row customHeight="1" ht="11.25">
      <c r="A548" s="1850" t="s">
        <v>2258</v>
      </c>
      <c r="B548" s="1850" t="s">
        <v>16</v>
      </c>
      <c r="C548" s="1850" t="s">
        <v>2957</v>
      </c>
      <c r="D548" s="1850" t="s">
        <v>2958</v>
      </c>
      <c r="E548" s="1850" t="s">
        <v>2959</v>
      </c>
      <c r="F548" s="1850" t="s">
        <v>55</v>
      </c>
      <c r="G548" s="1850" t="s">
        <v>28</v>
      </c>
      <c r="H548" s="1850" t="s">
        <v>28</v>
      </c>
      <c r="I548" s="1850" t="s">
        <v>912</v>
      </c>
    </row>
    <row customHeight="1" ht="11.25">
      <c r="A549" s="1850" t="s">
        <v>2258</v>
      </c>
      <c r="B549" s="1850" t="s">
        <v>16</v>
      </c>
      <c r="C549" s="1850" t="s">
        <v>2283</v>
      </c>
      <c r="D549" s="1850" t="s">
        <v>2284</v>
      </c>
      <c r="E549" s="1850" t="s">
        <v>2285</v>
      </c>
      <c r="F549" s="1850" t="s">
        <v>2286</v>
      </c>
      <c r="G549" s="1850" t="s">
        <v>2287</v>
      </c>
      <c r="H549" s="1850" t="s">
        <v>28</v>
      </c>
      <c r="I549" s="1850" t="s">
        <v>1630</v>
      </c>
    </row>
    <row customHeight="1" ht="11.25">
      <c r="A550" s="1850" t="s">
        <v>2258</v>
      </c>
      <c r="B550" s="1850" t="s">
        <v>16</v>
      </c>
      <c r="C550" s="1850" t="s">
        <v>2356</v>
      </c>
      <c r="D550" s="1850" t="s">
        <v>2357</v>
      </c>
      <c r="E550" s="1850" t="s">
        <v>2358</v>
      </c>
      <c r="F550" s="1850" t="s">
        <v>2291</v>
      </c>
      <c r="G550" s="1850" t="s">
        <v>2359</v>
      </c>
      <c r="H550" s="1850" t="s">
        <v>28</v>
      </c>
      <c r="I550" s="1850" t="s">
        <v>1630</v>
      </c>
    </row>
    <row customHeight="1" ht="11.25">
      <c r="A551" s="1850" t="s">
        <v>2258</v>
      </c>
      <c r="B551" s="1850" t="s">
        <v>16</v>
      </c>
      <c r="C551" s="1850" t="s">
        <v>3086</v>
      </c>
      <c r="D551" s="1850" t="s">
        <v>3087</v>
      </c>
      <c r="E551" s="1850" t="s">
        <v>3088</v>
      </c>
      <c r="F551" s="1850" t="s">
        <v>2432</v>
      </c>
      <c r="G551" s="1850" t="s">
        <v>3089</v>
      </c>
      <c r="H551" s="1850" t="s">
        <v>28</v>
      </c>
      <c r="I551" s="1850" t="s">
        <v>1630</v>
      </c>
    </row>
    <row customHeight="1" ht="11.25">
      <c r="A552" s="1850" t="s">
        <v>2258</v>
      </c>
      <c r="B552" s="1850" t="s">
        <v>16</v>
      </c>
      <c r="C552" s="1850" t="s">
        <v>3090</v>
      </c>
      <c r="D552" s="1850" t="s">
        <v>3091</v>
      </c>
      <c r="E552" s="1850" t="s">
        <v>3092</v>
      </c>
      <c r="F552" s="1850" t="s">
        <v>2350</v>
      </c>
      <c r="G552" s="1850" t="s">
        <v>28</v>
      </c>
      <c r="H552" s="1850" t="s">
        <v>28</v>
      </c>
      <c r="I552" s="1850" t="s">
        <v>1630</v>
      </c>
    </row>
    <row customHeight="1" ht="11.25">
      <c r="A553" s="1850" t="s">
        <v>2258</v>
      </c>
      <c r="B553" s="1850" t="s">
        <v>16</v>
      </c>
      <c r="C553" s="1850" t="s">
        <v>3093</v>
      </c>
      <c r="D553" s="1850" t="s">
        <v>3094</v>
      </c>
      <c r="E553" s="1850" t="s">
        <v>3095</v>
      </c>
      <c r="F553" s="1850" t="s">
        <v>2350</v>
      </c>
      <c r="G553" s="1850" t="s">
        <v>3096</v>
      </c>
      <c r="H553" s="1850" t="s">
        <v>28</v>
      </c>
      <c r="I553" s="1850" t="s">
        <v>1630</v>
      </c>
    </row>
    <row customHeight="1" ht="11.25">
      <c r="A554" s="1850" t="s">
        <v>2258</v>
      </c>
      <c r="B554" s="1850" t="s">
        <v>16</v>
      </c>
      <c r="C554" s="1850" t="s">
        <v>3097</v>
      </c>
      <c r="D554" s="1850" t="s">
        <v>3098</v>
      </c>
      <c r="E554" s="1850" t="s">
        <v>3099</v>
      </c>
      <c r="F554" s="1850" t="s">
        <v>581</v>
      </c>
      <c r="G554" s="1850" t="s">
        <v>3100</v>
      </c>
      <c r="H554" s="1850" t="s">
        <v>3101</v>
      </c>
      <c r="I554" s="1850" t="s">
        <v>1630</v>
      </c>
    </row>
    <row customHeight="1" ht="11.25">
      <c r="A555" s="1850" t="s">
        <v>2258</v>
      </c>
      <c r="B555" s="1850" t="s">
        <v>16</v>
      </c>
      <c r="C555" s="1850" t="s">
        <v>3102</v>
      </c>
      <c r="D555" s="1850" t="s">
        <v>3103</v>
      </c>
      <c r="E555" s="1850" t="s">
        <v>3104</v>
      </c>
      <c r="F555" s="1850" t="s">
        <v>2350</v>
      </c>
      <c r="G555" s="1850" t="s">
        <v>28</v>
      </c>
      <c r="H555" s="1850" t="s">
        <v>28</v>
      </c>
      <c r="I555" s="1850" t="s">
        <v>1630</v>
      </c>
    </row>
    <row customHeight="1" ht="11.25">
      <c r="A556" s="1850" t="s">
        <v>2258</v>
      </c>
      <c r="B556" s="1850" t="s">
        <v>16</v>
      </c>
      <c r="C556" s="1850" t="s">
        <v>2459</v>
      </c>
      <c r="D556" s="1850" t="s">
        <v>2460</v>
      </c>
      <c r="E556" s="1850" t="s">
        <v>2461</v>
      </c>
      <c r="F556" s="1850" t="s">
        <v>2462</v>
      </c>
      <c r="G556" s="1850" t="s">
        <v>2463</v>
      </c>
      <c r="H556" s="1850" t="s">
        <v>28</v>
      </c>
      <c r="I556" s="1850" t="s">
        <v>1630</v>
      </c>
    </row>
    <row customHeight="1" ht="11.25">
      <c r="A557" s="1850" t="s">
        <v>2258</v>
      </c>
      <c r="B557" s="1850" t="s">
        <v>16</v>
      </c>
      <c r="C557" s="1850" t="s">
        <v>3105</v>
      </c>
      <c r="D557" s="1850" t="s">
        <v>3106</v>
      </c>
      <c r="E557" s="1850" t="s">
        <v>3107</v>
      </c>
      <c r="F557" s="1850" t="s">
        <v>2322</v>
      </c>
      <c r="G557" s="1850" t="s">
        <v>28</v>
      </c>
      <c r="H557" s="1850" t="s">
        <v>28</v>
      </c>
      <c r="I557" s="1850" t="s">
        <v>1630</v>
      </c>
    </row>
    <row customHeight="1" ht="11.25">
      <c r="A558" s="1850" t="s">
        <v>2258</v>
      </c>
      <c r="B558" s="1850" t="s">
        <v>16</v>
      </c>
      <c r="C558" s="1850" t="s">
        <v>2494</v>
      </c>
      <c r="D558" s="1850" t="s">
        <v>2495</v>
      </c>
      <c r="E558" s="1850" t="s">
        <v>2496</v>
      </c>
      <c r="F558" s="1850" t="s">
        <v>2497</v>
      </c>
      <c r="G558" s="1850" t="s">
        <v>28</v>
      </c>
      <c r="H558" s="1850" t="s">
        <v>28</v>
      </c>
      <c r="I558" s="1850" t="s">
        <v>1630</v>
      </c>
    </row>
    <row customHeight="1" ht="11.25">
      <c r="A559" s="1850" t="s">
        <v>2258</v>
      </c>
      <c r="B559" s="1850" t="s">
        <v>16</v>
      </c>
      <c r="C559" s="1850" t="s">
        <v>2498</v>
      </c>
      <c r="D559" s="1850" t="s">
        <v>2499</v>
      </c>
      <c r="E559" s="1850" t="s">
        <v>2500</v>
      </c>
      <c r="F559" s="1850" t="s">
        <v>2274</v>
      </c>
      <c r="G559" s="1850" t="s">
        <v>2501</v>
      </c>
      <c r="H559" s="1850" t="s">
        <v>28</v>
      </c>
      <c r="I559" s="1850" t="s">
        <v>1630</v>
      </c>
    </row>
    <row customHeight="1" ht="11.25">
      <c r="A560" s="1850" t="s">
        <v>2258</v>
      </c>
      <c r="B560" s="1850" t="s">
        <v>16</v>
      </c>
      <c r="C560" s="1850" t="s">
        <v>3108</v>
      </c>
      <c r="D560" s="1850" t="s">
        <v>3109</v>
      </c>
      <c r="E560" s="1850" t="s">
        <v>3110</v>
      </c>
      <c r="F560" s="1850" t="s">
        <v>2432</v>
      </c>
      <c r="G560" s="1850" t="s">
        <v>28</v>
      </c>
      <c r="H560" s="1850" t="s">
        <v>28</v>
      </c>
      <c r="I560" s="1850" t="s">
        <v>1630</v>
      </c>
    </row>
    <row customHeight="1" ht="11.25">
      <c r="A561" s="1850" t="s">
        <v>2258</v>
      </c>
      <c r="B561" s="1850" t="s">
        <v>16</v>
      </c>
      <c r="C561" s="1850" t="s">
        <v>2516</v>
      </c>
      <c r="D561" s="1850" t="s">
        <v>2517</v>
      </c>
      <c r="E561" s="1850" t="s">
        <v>2518</v>
      </c>
      <c r="F561" s="1850" t="s">
        <v>2519</v>
      </c>
      <c r="G561" s="1850" t="s">
        <v>28</v>
      </c>
      <c r="H561" s="1850" t="s">
        <v>28</v>
      </c>
      <c r="I561" s="1850" t="s">
        <v>1630</v>
      </c>
    </row>
    <row customHeight="1" ht="11.25">
      <c r="A562" s="1850" t="s">
        <v>2258</v>
      </c>
      <c r="B562" s="1850" t="s">
        <v>16</v>
      </c>
      <c r="C562" s="1850" t="s">
        <v>2539</v>
      </c>
      <c r="D562" s="1850" t="s">
        <v>2540</v>
      </c>
      <c r="E562" s="1850" t="s">
        <v>2541</v>
      </c>
      <c r="F562" s="1850" t="s">
        <v>2266</v>
      </c>
      <c r="G562" s="1850" t="s">
        <v>2534</v>
      </c>
      <c r="H562" s="1850" t="s">
        <v>28</v>
      </c>
      <c r="I562" s="1850" t="s">
        <v>1630</v>
      </c>
    </row>
    <row customHeight="1" ht="11.25">
      <c r="A563" s="1850" t="s">
        <v>2258</v>
      </c>
      <c r="B563" s="1850" t="s">
        <v>16</v>
      </c>
      <c r="C563" s="1850" t="s">
        <v>2553</v>
      </c>
      <c r="D563" s="1850" t="s">
        <v>2554</v>
      </c>
      <c r="E563" s="1850" t="s">
        <v>2555</v>
      </c>
      <c r="F563" s="1850" t="s">
        <v>2266</v>
      </c>
      <c r="G563" s="1850" t="s">
        <v>2556</v>
      </c>
      <c r="H563" s="1850" t="s">
        <v>28</v>
      </c>
      <c r="I563" s="1850" t="s">
        <v>1630</v>
      </c>
    </row>
    <row customHeight="1" ht="11.25">
      <c r="A564" s="1850" t="s">
        <v>2258</v>
      </c>
      <c r="B564" s="1850" t="s">
        <v>16</v>
      </c>
      <c r="C564" s="1850" t="s">
        <v>3111</v>
      </c>
      <c r="D564" s="1850" t="s">
        <v>3112</v>
      </c>
      <c r="E564" s="1850" t="s">
        <v>3113</v>
      </c>
      <c r="F564" s="1850" t="s">
        <v>2497</v>
      </c>
      <c r="G564" s="1850" t="s">
        <v>28</v>
      </c>
      <c r="H564" s="1850" t="s">
        <v>3114</v>
      </c>
      <c r="I564" s="1850" t="s">
        <v>1630</v>
      </c>
    </row>
    <row customHeight="1" ht="11.25">
      <c r="A565" s="1850" t="s">
        <v>2258</v>
      </c>
      <c r="B565" s="1850" t="s">
        <v>16</v>
      </c>
      <c r="C565" s="1850" t="s">
        <v>3115</v>
      </c>
      <c r="D565" s="1850" t="s">
        <v>3116</v>
      </c>
      <c r="E565" s="1850" t="s">
        <v>3117</v>
      </c>
      <c r="F565" s="1850" t="s">
        <v>2497</v>
      </c>
      <c r="G565" s="1850" t="s">
        <v>3118</v>
      </c>
      <c r="H565" s="1850" t="s">
        <v>3119</v>
      </c>
      <c r="I565" s="1850" t="s">
        <v>1630</v>
      </c>
    </row>
    <row customHeight="1" ht="11.25">
      <c r="A566" s="1850" t="s">
        <v>2258</v>
      </c>
      <c r="B566" s="1850" t="s">
        <v>16</v>
      </c>
      <c r="C566" s="1850" t="s">
        <v>3120</v>
      </c>
      <c r="D566" s="1850" t="s">
        <v>3121</v>
      </c>
      <c r="E566" s="1850" t="s">
        <v>3122</v>
      </c>
      <c r="F566" s="1850" t="s">
        <v>2370</v>
      </c>
      <c r="G566" s="1850" t="s">
        <v>28</v>
      </c>
      <c r="H566" s="1850" t="s">
        <v>28</v>
      </c>
      <c r="I566" s="1850" t="s">
        <v>1630</v>
      </c>
    </row>
    <row customHeight="1" ht="11.25">
      <c r="A567" s="1850" t="s">
        <v>2258</v>
      </c>
      <c r="B567" s="1850" t="s">
        <v>16</v>
      </c>
      <c r="C567" s="1850" t="s">
        <v>3123</v>
      </c>
      <c r="D567" s="1850" t="s">
        <v>3124</v>
      </c>
      <c r="E567" s="1850" t="s">
        <v>3125</v>
      </c>
      <c r="F567" s="1850" t="s">
        <v>2505</v>
      </c>
      <c r="G567" s="1850" t="s">
        <v>28</v>
      </c>
      <c r="H567" s="1850" t="s">
        <v>28</v>
      </c>
      <c r="I567" s="1850" t="s">
        <v>1630</v>
      </c>
    </row>
    <row customHeight="1" ht="11.25">
      <c r="A568" s="1850" t="s">
        <v>2258</v>
      </c>
      <c r="B568" s="1850" t="s">
        <v>16</v>
      </c>
      <c r="C568" s="1850" t="s">
        <v>2668</v>
      </c>
      <c r="D568" s="1850" t="s">
        <v>2669</v>
      </c>
      <c r="E568" s="1850" t="s">
        <v>2670</v>
      </c>
      <c r="F568" s="1850" t="s">
        <v>2274</v>
      </c>
      <c r="G568" s="1850" t="s">
        <v>28</v>
      </c>
      <c r="H568" s="1850" t="s">
        <v>28</v>
      </c>
      <c r="I568" s="1850" t="s">
        <v>1630</v>
      </c>
    </row>
    <row customHeight="1" ht="11.25">
      <c r="A569" s="1850" t="s">
        <v>2258</v>
      </c>
      <c r="B569" s="1850" t="s">
        <v>16</v>
      </c>
      <c r="C569" s="1850" t="s">
        <v>3126</v>
      </c>
      <c r="D569" s="1850" t="s">
        <v>3127</v>
      </c>
      <c r="E569" s="1850" t="s">
        <v>3128</v>
      </c>
      <c r="F569" s="1850" t="s">
        <v>3129</v>
      </c>
      <c r="G569" s="1850" t="s">
        <v>28</v>
      </c>
      <c r="H569" s="1850" t="s">
        <v>28</v>
      </c>
      <c r="I569" s="1850" t="s">
        <v>1630</v>
      </c>
    </row>
    <row customHeight="1" ht="11.25">
      <c r="A570" s="1850" t="s">
        <v>2258</v>
      </c>
      <c r="B570" s="1850" t="s">
        <v>16</v>
      </c>
      <c r="C570" s="1850" t="s">
        <v>2720</v>
      </c>
      <c r="D570" s="1850" t="s">
        <v>2721</v>
      </c>
      <c r="E570" s="1850" t="s">
        <v>2722</v>
      </c>
      <c r="F570" s="1850" t="s">
        <v>2560</v>
      </c>
      <c r="G570" s="1850" t="s">
        <v>28</v>
      </c>
      <c r="H570" s="1850" t="s">
        <v>28</v>
      </c>
      <c r="I570" s="1850" t="s">
        <v>1630</v>
      </c>
    </row>
    <row customHeight="1" ht="11.25">
      <c r="A571" s="1850" t="s">
        <v>2258</v>
      </c>
      <c r="B571" s="1850" t="s">
        <v>16</v>
      </c>
      <c r="C571" s="1850" t="s">
        <v>3130</v>
      </c>
      <c r="D571" s="1850" t="s">
        <v>3131</v>
      </c>
      <c r="E571" s="1850" t="s">
        <v>3132</v>
      </c>
      <c r="F571" s="1850" t="s">
        <v>2342</v>
      </c>
      <c r="G571" s="1850" t="s">
        <v>28</v>
      </c>
      <c r="H571" s="1850" t="s">
        <v>28</v>
      </c>
      <c r="I571" s="1850" t="s">
        <v>1630</v>
      </c>
    </row>
    <row customHeight="1" ht="11.25">
      <c r="A572" s="1850" t="s">
        <v>2258</v>
      </c>
      <c r="B572" s="1850" t="s">
        <v>16</v>
      </c>
      <c r="C572" s="1850" t="s">
        <v>3133</v>
      </c>
      <c r="D572" s="1850" t="s">
        <v>3134</v>
      </c>
      <c r="E572" s="1850" t="s">
        <v>3135</v>
      </c>
      <c r="F572" s="1850" t="s">
        <v>2322</v>
      </c>
      <c r="G572" s="1850" t="s">
        <v>3136</v>
      </c>
      <c r="H572" s="1850" t="s">
        <v>28</v>
      </c>
      <c r="I572" s="1850" t="s">
        <v>1630</v>
      </c>
    </row>
    <row customHeight="1" ht="11.25">
      <c r="A573" s="1850" t="s">
        <v>2258</v>
      </c>
      <c r="B573" s="1850" t="s">
        <v>16</v>
      </c>
      <c r="C573" s="1850" t="s">
        <v>3137</v>
      </c>
      <c r="D573" s="1850" t="s">
        <v>3138</v>
      </c>
      <c r="E573" s="1850" t="s">
        <v>3139</v>
      </c>
      <c r="F573" s="1850" t="s">
        <v>2350</v>
      </c>
      <c r="G573" s="1850" t="s">
        <v>28</v>
      </c>
      <c r="H573" s="1850" t="s">
        <v>28</v>
      </c>
      <c r="I573" s="1850" t="s">
        <v>1630</v>
      </c>
    </row>
    <row customHeight="1" ht="11.25">
      <c r="A574" s="1850" t="s">
        <v>2258</v>
      </c>
      <c r="B574" s="1850" t="s">
        <v>16</v>
      </c>
      <c r="C574" s="1850" t="s">
        <v>3140</v>
      </c>
      <c r="D574" s="1850" t="s">
        <v>3141</v>
      </c>
      <c r="E574" s="1850" t="s">
        <v>3142</v>
      </c>
      <c r="F574" s="1850" t="s">
        <v>2355</v>
      </c>
      <c r="G574" s="1850" t="s">
        <v>3143</v>
      </c>
      <c r="H574" s="1850" t="s">
        <v>28</v>
      </c>
      <c r="I574" s="1850" t="s">
        <v>1630</v>
      </c>
    </row>
    <row customHeight="1" ht="11.25">
      <c r="A575" s="1850" t="s">
        <v>2258</v>
      </c>
      <c r="B575" s="1850" t="s">
        <v>16</v>
      </c>
      <c r="C575" s="1850" t="s">
        <v>3144</v>
      </c>
      <c r="D575" s="1850" t="s">
        <v>3145</v>
      </c>
      <c r="E575" s="1850" t="s">
        <v>3146</v>
      </c>
      <c r="F575" s="1850" t="s">
        <v>2322</v>
      </c>
      <c r="G575" s="1850" t="s">
        <v>3136</v>
      </c>
      <c r="H575" s="1850" t="s">
        <v>28</v>
      </c>
      <c r="I575" s="1850" t="s">
        <v>1630</v>
      </c>
    </row>
    <row customHeight="1" ht="11.25">
      <c r="A576" s="1850" t="s">
        <v>2258</v>
      </c>
      <c r="B576" s="1850" t="s">
        <v>16</v>
      </c>
      <c r="C576" s="1850" t="s">
        <v>3147</v>
      </c>
      <c r="D576" s="1850" t="s">
        <v>3148</v>
      </c>
      <c r="E576" s="1850" t="s">
        <v>3149</v>
      </c>
      <c r="F576" s="1850" t="s">
        <v>3150</v>
      </c>
      <c r="G576" s="1850" t="s">
        <v>3151</v>
      </c>
      <c r="H576" s="1850" t="s">
        <v>28</v>
      </c>
      <c r="I576" s="1850" t="s">
        <v>1630</v>
      </c>
    </row>
    <row customHeight="1" ht="11.25">
      <c r="A577" s="1850" t="s">
        <v>2258</v>
      </c>
      <c r="B577" s="1850" t="s">
        <v>16</v>
      </c>
      <c r="C577" s="1850" t="s">
        <v>3152</v>
      </c>
      <c r="D577" s="1850" t="s">
        <v>3153</v>
      </c>
      <c r="E577" s="1850" t="s">
        <v>3154</v>
      </c>
      <c r="F577" s="1850" t="s">
        <v>2300</v>
      </c>
      <c r="G577" s="1850" t="s">
        <v>3155</v>
      </c>
      <c r="H577" s="1850" t="s">
        <v>28</v>
      </c>
      <c r="I577" s="1850" t="s">
        <v>1630</v>
      </c>
    </row>
    <row customHeight="1" ht="11.25">
      <c r="A578" s="1850" t="s">
        <v>2258</v>
      </c>
      <c r="B578" s="1850" t="s">
        <v>16</v>
      </c>
      <c r="C578" s="1850" t="s">
        <v>3156</v>
      </c>
      <c r="D578" s="1850" t="s">
        <v>3153</v>
      </c>
      <c r="E578" s="1850" t="s">
        <v>3154</v>
      </c>
      <c r="F578" s="1850" t="s">
        <v>3157</v>
      </c>
      <c r="G578" s="1850" t="s">
        <v>3155</v>
      </c>
      <c r="H578" s="1850" t="s">
        <v>28</v>
      </c>
      <c r="I578" s="1850" t="s">
        <v>1630</v>
      </c>
    </row>
    <row customHeight="1" ht="11.25">
      <c r="A579" s="1850" t="s">
        <v>2258</v>
      </c>
      <c r="B579" s="1850" t="s">
        <v>16</v>
      </c>
      <c r="C579" s="1850" t="s">
        <v>3158</v>
      </c>
      <c r="D579" s="1850" t="s">
        <v>3159</v>
      </c>
      <c r="E579" s="1850" t="s">
        <v>3160</v>
      </c>
      <c r="F579" s="1850" t="s">
        <v>2274</v>
      </c>
      <c r="G579" s="1850" t="s">
        <v>3161</v>
      </c>
      <c r="H579" s="1850" t="s">
        <v>28</v>
      </c>
      <c r="I579" s="1850" t="s">
        <v>1630</v>
      </c>
    </row>
    <row customHeight="1" ht="11.25">
      <c r="A580" s="1850" t="s">
        <v>2258</v>
      </c>
      <c r="B580" s="1850" t="s">
        <v>16</v>
      </c>
      <c r="C580" s="1850" t="s">
        <v>3162</v>
      </c>
      <c r="D580" s="1850" t="s">
        <v>3163</v>
      </c>
      <c r="E580" s="1850" t="s">
        <v>3164</v>
      </c>
      <c r="F580" s="1850" t="s">
        <v>2295</v>
      </c>
      <c r="G580" s="1850" t="s">
        <v>3165</v>
      </c>
      <c r="H580" s="1850" t="s">
        <v>28</v>
      </c>
      <c r="I580" s="1850" t="s">
        <v>1630</v>
      </c>
    </row>
    <row customHeight="1" ht="11.25">
      <c r="A581" s="1850" t="s">
        <v>2258</v>
      </c>
      <c r="B581" s="1850" t="s">
        <v>16</v>
      </c>
      <c r="C581" s="1850" t="s">
        <v>3166</v>
      </c>
      <c r="D581" s="1850" t="s">
        <v>3167</v>
      </c>
      <c r="E581" s="1850" t="s">
        <v>3168</v>
      </c>
      <c r="F581" s="1850" t="s">
        <v>2350</v>
      </c>
      <c r="G581" s="1850" t="s">
        <v>28</v>
      </c>
      <c r="H581" s="1850" t="s">
        <v>28</v>
      </c>
      <c r="I581" s="1850" t="s">
        <v>1630</v>
      </c>
    </row>
    <row customHeight="1" ht="11.25">
      <c r="A582" s="1850" t="s">
        <v>2258</v>
      </c>
      <c r="B582" s="1850" t="s">
        <v>16</v>
      </c>
      <c r="C582" s="1850" t="s">
        <v>3169</v>
      </c>
      <c r="D582" s="1850" t="s">
        <v>3170</v>
      </c>
      <c r="E582" s="1850" t="s">
        <v>3171</v>
      </c>
      <c r="F582" s="1850" t="s">
        <v>2350</v>
      </c>
      <c r="G582" s="1850" t="s">
        <v>28</v>
      </c>
      <c r="H582" s="1850" t="s">
        <v>28</v>
      </c>
      <c r="I582" s="1850" t="s">
        <v>1630</v>
      </c>
    </row>
    <row customHeight="1" ht="11.25">
      <c r="A583" s="1850" t="s">
        <v>2258</v>
      </c>
      <c r="B583" s="1850" t="s">
        <v>16</v>
      </c>
      <c r="C583" s="1850" t="s">
        <v>3172</v>
      </c>
      <c r="D583" s="1850" t="s">
        <v>3173</v>
      </c>
      <c r="E583" s="1850" t="s">
        <v>3174</v>
      </c>
      <c r="F583" s="1850" t="s">
        <v>2274</v>
      </c>
      <c r="G583" s="1850" t="s">
        <v>28</v>
      </c>
      <c r="H583" s="1850" t="s">
        <v>28</v>
      </c>
      <c r="I583" s="1850" t="s">
        <v>1630</v>
      </c>
    </row>
    <row customHeight="1" ht="11.25">
      <c r="A584" s="1850" t="s">
        <v>2258</v>
      </c>
      <c r="B584" s="1850" t="s">
        <v>16</v>
      </c>
      <c r="C584" s="1850" t="s">
        <v>3175</v>
      </c>
      <c r="D584" s="1850" t="s">
        <v>3176</v>
      </c>
      <c r="E584" s="1850" t="s">
        <v>3177</v>
      </c>
      <c r="F584" s="1850" t="s">
        <v>2295</v>
      </c>
      <c r="G584" s="1850" t="s">
        <v>3178</v>
      </c>
      <c r="H584" s="1850" t="s">
        <v>28</v>
      </c>
      <c r="I584" s="1850" t="s">
        <v>1630</v>
      </c>
    </row>
    <row customHeight="1" ht="11.25">
      <c r="A585" s="1850" t="s">
        <v>2258</v>
      </c>
      <c r="B585" s="1850" t="s">
        <v>16</v>
      </c>
      <c r="C585" s="1850" t="s">
        <v>3179</v>
      </c>
      <c r="D585" s="1850" t="s">
        <v>3180</v>
      </c>
      <c r="E585" s="1850" t="s">
        <v>3181</v>
      </c>
      <c r="F585" s="1850" t="s">
        <v>2512</v>
      </c>
      <c r="G585" s="1850" t="s">
        <v>3182</v>
      </c>
      <c r="H585" s="1850" t="s">
        <v>28</v>
      </c>
      <c r="I585" s="1850" t="s">
        <v>1630</v>
      </c>
    </row>
    <row customHeight="1" ht="11.25">
      <c r="A586" s="1850" t="s">
        <v>2258</v>
      </c>
      <c r="B586" s="1850" t="s">
        <v>16</v>
      </c>
      <c r="C586" s="1850" t="s">
        <v>3183</v>
      </c>
      <c r="D586" s="1850" t="s">
        <v>3184</v>
      </c>
      <c r="E586" s="1850" t="s">
        <v>3185</v>
      </c>
      <c r="F586" s="1850" t="s">
        <v>3186</v>
      </c>
      <c r="G586" s="1850" t="s">
        <v>3155</v>
      </c>
      <c r="H586" s="1850" t="s">
        <v>28</v>
      </c>
      <c r="I586" s="1850" t="s">
        <v>1630</v>
      </c>
    </row>
    <row customHeight="1" ht="11.25">
      <c r="A587" s="1850" t="s">
        <v>2258</v>
      </c>
      <c r="B587" s="1850" t="s">
        <v>16</v>
      </c>
      <c r="C587" s="1850" t="s">
        <v>3187</v>
      </c>
      <c r="D587" s="1850" t="s">
        <v>3188</v>
      </c>
      <c r="E587" s="1850" t="s">
        <v>3189</v>
      </c>
      <c r="F587" s="1850" t="s">
        <v>2432</v>
      </c>
      <c r="G587" s="1850" t="s">
        <v>28</v>
      </c>
      <c r="H587" s="1850" t="s">
        <v>3190</v>
      </c>
      <c r="I587" s="1850" t="s">
        <v>1630</v>
      </c>
    </row>
    <row customHeight="1" ht="11.25">
      <c r="A588" s="1850" t="s">
        <v>2258</v>
      </c>
      <c r="B588" s="1850" t="s">
        <v>16</v>
      </c>
      <c r="C588" s="1850" t="s">
        <v>3191</v>
      </c>
      <c r="D588" s="1850" t="s">
        <v>3192</v>
      </c>
      <c r="E588" s="1850" t="s">
        <v>3193</v>
      </c>
      <c r="F588" s="1850" t="s">
        <v>2432</v>
      </c>
      <c r="G588" s="1850" t="s">
        <v>3194</v>
      </c>
      <c r="H588" s="1850" t="s">
        <v>28</v>
      </c>
      <c r="I588" s="1850" t="s">
        <v>1630</v>
      </c>
    </row>
    <row customHeight="1" ht="11.25">
      <c r="A589" s="1850" t="s">
        <v>2258</v>
      </c>
      <c r="B589" s="1850" t="s">
        <v>16</v>
      </c>
      <c r="C589" s="1850" t="s">
        <v>3195</v>
      </c>
      <c r="D589" s="1850" t="s">
        <v>3196</v>
      </c>
      <c r="E589" s="1850" t="s">
        <v>3197</v>
      </c>
      <c r="F589" s="1850" t="s">
        <v>2350</v>
      </c>
      <c r="G589" s="1850" t="s">
        <v>28</v>
      </c>
      <c r="H589" s="1850" t="s">
        <v>28</v>
      </c>
      <c r="I589" s="1850" t="s">
        <v>1630</v>
      </c>
    </row>
    <row customHeight="1" ht="11.25">
      <c r="A590" s="1850" t="s">
        <v>2258</v>
      </c>
      <c r="B590" s="1850" t="s">
        <v>16</v>
      </c>
      <c r="C590" s="1850" t="s">
        <v>3198</v>
      </c>
      <c r="D590" s="1850" t="s">
        <v>3196</v>
      </c>
      <c r="E590" s="1850" t="s">
        <v>3197</v>
      </c>
      <c r="F590" s="1850" t="s">
        <v>2560</v>
      </c>
      <c r="G590" s="1850" t="s">
        <v>3199</v>
      </c>
      <c r="H590" s="1850" t="s">
        <v>28</v>
      </c>
      <c r="I590" s="1850" t="s">
        <v>1630</v>
      </c>
    </row>
    <row customHeight="1" ht="11.25">
      <c r="A591" s="1850" t="s">
        <v>2258</v>
      </c>
      <c r="B591" s="1850" t="s">
        <v>16</v>
      </c>
      <c r="C591" s="1850" t="s">
        <v>3200</v>
      </c>
      <c r="D591" s="1850" t="s">
        <v>3201</v>
      </c>
      <c r="E591" s="1850" t="s">
        <v>3202</v>
      </c>
      <c r="F591" s="1850" t="s">
        <v>2519</v>
      </c>
      <c r="G591" s="1850" t="s">
        <v>28</v>
      </c>
      <c r="H591" s="1850" t="s">
        <v>28</v>
      </c>
      <c r="I591" s="1850" t="s">
        <v>1630</v>
      </c>
    </row>
    <row customHeight="1" ht="11.25">
      <c r="A592" s="1850" t="s">
        <v>2258</v>
      </c>
      <c r="B592" s="1850" t="s">
        <v>16</v>
      </c>
      <c r="C592" s="1850" t="s">
        <v>3203</v>
      </c>
      <c r="D592" s="1850" t="s">
        <v>3204</v>
      </c>
      <c r="E592" s="1850" t="s">
        <v>3205</v>
      </c>
      <c r="F592" s="1850" t="s">
        <v>2350</v>
      </c>
      <c r="G592" s="1850" t="s">
        <v>3206</v>
      </c>
      <c r="H592" s="1850" t="s">
        <v>28</v>
      </c>
      <c r="I592" s="1850" t="s">
        <v>1630</v>
      </c>
    </row>
    <row customHeight="1" ht="11.25">
      <c r="A593" s="1850" t="s">
        <v>2258</v>
      </c>
      <c r="B593" s="1850" t="s">
        <v>16</v>
      </c>
      <c r="C593" s="1850" t="s">
        <v>3207</v>
      </c>
      <c r="D593" s="1850" t="s">
        <v>3204</v>
      </c>
      <c r="E593" s="1850" t="s">
        <v>3205</v>
      </c>
      <c r="F593" s="1850" t="s">
        <v>2295</v>
      </c>
      <c r="G593" s="1850" t="s">
        <v>28</v>
      </c>
      <c r="H593" s="1850" t="s">
        <v>28</v>
      </c>
      <c r="I593" s="1850" t="s">
        <v>1630</v>
      </c>
    </row>
    <row customHeight="1" ht="11.25">
      <c r="A594" s="1850" t="s">
        <v>2258</v>
      </c>
      <c r="B594" s="1850" t="s">
        <v>16</v>
      </c>
      <c r="C594" s="1850" t="s">
        <v>3208</v>
      </c>
      <c r="D594" s="1850" t="s">
        <v>3209</v>
      </c>
      <c r="E594" s="1850" t="s">
        <v>3210</v>
      </c>
      <c r="F594" s="1850" t="s">
        <v>2462</v>
      </c>
      <c r="G594" s="1850" t="s">
        <v>3211</v>
      </c>
      <c r="H594" s="1850" t="s">
        <v>28</v>
      </c>
      <c r="I594" s="1850" t="s">
        <v>1630</v>
      </c>
    </row>
    <row customHeight="1" ht="11.25">
      <c r="A595" s="1850" t="s">
        <v>2258</v>
      </c>
      <c r="B595" s="1850" t="s">
        <v>16</v>
      </c>
      <c r="C595" s="1850" t="s">
        <v>3212</v>
      </c>
      <c r="D595" s="1850" t="s">
        <v>3213</v>
      </c>
      <c r="E595" s="1850" t="s">
        <v>3214</v>
      </c>
      <c r="F595" s="1850" t="s">
        <v>2530</v>
      </c>
      <c r="G595" s="1850" t="s">
        <v>3215</v>
      </c>
      <c r="H595" s="1850" t="s">
        <v>28</v>
      </c>
      <c r="I595" s="1850" t="s">
        <v>1630</v>
      </c>
    </row>
    <row customHeight="1" ht="11.25">
      <c r="A596" s="1850" t="s">
        <v>2258</v>
      </c>
      <c r="B596" s="1850" t="s">
        <v>16</v>
      </c>
      <c r="C596" s="1850" t="s">
        <v>3216</v>
      </c>
      <c r="D596" s="1850" t="s">
        <v>3217</v>
      </c>
      <c r="E596" s="1850" t="s">
        <v>3218</v>
      </c>
      <c r="F596" s="1850" t="s">
        <v>2530</v>
      </c>
      <c r="G596" s="1850" t="s">
        <v>28</v>
      </c>
      <c r="H596" s="1850" t="s">
        <v>28</v>
      </c>
      <c r="I596" s="1850" t="s">
        <v>1630</v>
      </c>
    </row>
    <row customHeight="1" ht="11.25">
      <c r="A597" s="1850" t="s">
        <v>2258</v>
      </c>
      <c r="B597" s="1850" t="s">
        <v>16</v>
      </c>
      <c r="C597" s="1850" t="s">
        <v>3219</v>
      </c>
      <c r="D597" s="1850" t="s">
        <v>3220</v>
      </c>
      <c r="E597" s="1850" t="s">
        <v>3221</v>
      </c>
      <c r="F597" s="1850" t="s">
        <v>2338</v>
      </c>
      <c r="G597" s="1850" t="s">
        <v>28</v>
      </c>
      <c r="H597" s="1850" t="s">
        <v>28</v>
      </c>
      <c r="I597" s="1850" t="s">
        <v>1630</v>
      </c>
    </row>
    <row customHeight="1" ht="11.25">
      <c r="A598" s="1850" t="s">
        <v>2258</v>
      </c>
      <c r="B598" s="1850" t="s">
        <v>16</v>
      </c>
      <c r="C598" s="1850" t="s">
        <v>28</v>
      </c>
      <c r="D598" s="1850" t="s">
        <v>2907</v>
      </c>
      <c r="E598" s="1850" t="s">
        <v>2908</v>
      </c>
      <c r="F598" s="1850" t="s">
        <v>2350</v>
      </c>
      <c r="G598" s="1850" t="s">
        <v>28</v>
      </c>
      <c r="H598" s="1850" t="s">
        <v>28</v>
      </c>
      <c r="I598" s="1850" t="s">
        <v>1630</v>
      </c>
    </row>
    <row customHeight="1" ht="11.25">
      <c r="A599" s="1850" t="s">
        <v>2258</v>
      </c>
      <c r="B599" s="1850" t="s">
        <v>16</v>
      </c>
      <c r="C599" s="1850" t="s">
        <v>28</v>
      </c>
      <c r="D599" s="1850" t="s">
        <v>2909</v>
      </c>
      <c r="E599" s="1850" t="s">
        <v>2910</v>
      </c>
      <c r="F599" s="1850" t="s">
        <v>2346</v>
      </c>
      <c r="G599" s="1850" t="s">
        <v>28</v>
      </c>
      <c r="H599" s="1850" t="s">
        <v>28</v>
      </c>
      <c r="I599" s="1850" t="s">
        <v>1630</v>
      </c>
    </row>
    <row customHeight="1" ht="11.25">
      <c r="A600" s="1850" t="s">
        <v>2258</v>
      </c>
      <c r="B600" s="1850" t="s">
        <v>16</v>
      </c>
      <c r="C600" s="1850" t="s">
        <v>2917</v>
      </c>
      <c r="D600" s="1850" t="s">
        <v>2918</v>
      </c>
      <c r="E600" s="1850" t="s">
        <v>2919</v>
      </c>
      <c r="F600" s="1850" t="s">
        <v>2266</v>
      </c>
      <c r="G600" s="1850" t="s">
        <v>28</v>
      </c>
      <c r="H600" s="1850" t="s">
        <v>28</v>
      </c>
      <c r="I600" s="1850" t="s">
        <v>1630</v>
      </c>
    </row>
    <row customHeight="1" ht="11.25">
      <c r="A601" s="1850" t="s">
        <v>2258</v>
      </c>
      <c r="B601" s="1850" t="s">
        <v>16</v>
      </c>
      <c r="C601" s="1850" t="s">
        <v>3222</v>
      </c>
      <c r="D601" s="1850" t="s">
        <v>3223</v>
      </c>
      <c r="E601" s="1850" t="s">
        <v>3224</v>
      </c>
      <c r="F601" s="1850" t="s">
        <v>2295</v>
      </c>
      <c r="G601" s="1850" t="s">
        <v>3225</v>
      </c>
      <c r="H601" s="1850" t="s">
        <v>3226</v>
      </c>
      <c r="I601"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5CED5-EA3F-696C-61E3-BB16E446375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3227</v>
      </c>
      <c r="B1" s="64" t="s">
        <v>3228</v>
      </c>
      <c r="C1" s="64" t="s">
        <v>3229</v>
      </c>
      <c r="D1" s="64" t="s">
        <v>3230</v>
      </c>
      <c r="E1" s="0" t="s">
        <v>3231</v>
      </c>
      <c r="F1" s="0" t="s">
        <v>3232</v>
      </c>
      <c r="G1" s="0" t="s">
        <v>3233</v>
      </c>
    </row>
    <row customHeight="1" ht="11.25">
      <c r="A2" s="373" t="s">
        <v>16</v>
      </c>
      <c r="B2" s="0" t="s">
        <v>3234</v>
      </c>
      <c r="C2" s="0" t="s">
        <v>3235</v>
      </c>
      <c r="D2" s="0" t="s">
        <v>3236</v>
      </c>
      <c r="E2" s="0" t="s">
        <v>3237</v>
      </c>
      <c r="F2" s="0" t="s">
        <v>3238</v>
      </c>
      <c r="G2" s="0" t="s">
        <v>112</v>
      </c>
    </row>
    <row customHeight="1" ht="11.25">
      <c r="A3" s="373" t="s">
        <v>16</v>
      </c>
      <c r="B3" s="0" t="s">
        <v>3234</v>
      </c>
      <c r="C3" s="0" t="s">
        <v>3235</v>
      </c>
      <c r="D3" s="0" t="s">
        <v>3234</v>
      </c>
      <c r="E3" s="0" t="s">
        <v>3235</v>
      </c>
      <c r="F3" s="0" t="s">
        <v>3239</v>
      </c>
      <c r="G3" s="0" t="s">
        <v>113</v>
      </c>
    </row>
    <row customHeight="1" ht="11.25">
      <c r="A4" s="373" t="s">
        <v>16</v>
      </c>
      <c r="B4" s="0" t="s">
        <v>3234</v>
      </c>
      <c r="C4" s="0" t="s">
        <v>3235</v>
      </c>
      <c r="D4" s="0" t="s">
        <v>3240</v>
      </c>
      <c r="E4" s="0" t="s">
        <v>3241</v>
      </c>
      <c r="F4" s="0" t="s">
        <v>3242</v>
      </c>
      <c r="G4" s="0" t="s">
        <v>93</v>
      </c>
    </row>
    <row customHeight="1" ht="11.25">
      <c r="A5" s="373" t="s">
        <v>16</v>
      </c>
      <c r="B5" s="0" t="s">
        <v>3234</v>
      </c>
      <c r="C5" s="0" t="s">
        <v>3235</v>
      </c>
      <c r="D5" s="0" t="s">
        <v>3243</v>
      </c>
      <c r="E5" s="0" t="s">
        <v>3244</v>
      </c>
      <c r="F5" s="0" t="s">
        <v>3242</v>
      </c>
      <c r="G5" s="0" t="s">
        <v>94</v>
      </c>
    </row>
    <row customHeight="1" ht="11.25">
      <c r="A6" s="373" t="s">
        <v>16</v>
      </c>
      <c r="B6" s="0" t="s">
        <v>3234</v>
      </c>
      <c r="C6" s="0" t="s">
        <v>3235</v>
      </c>
      <c r="D6" s="0" t="s">
        <v>3245</v>
      </c>
      <c r="E6" s="0" t="s">
        <v>3246</v>
      </c>
      <c r="F6" s="0" t="s">
        <v>3242</v>
      </c>
      <c r="G6" s="0" t="s">
        <v>114</v>
      </c>
    </row>
    <row customHeight="1" ht="11.25">
      <c r="A7" s="373" t="s">
        <v>16</v>
      </c>
      <c r="B7" s="0" t="s">
        <v>3234</v>
      </c>
      <c r="C7" s="0" t="s">
        <v>3235</v>
      </c>
      <c r="D7" s="0" t="s">
        <v>3247</v>
      </c>
      <c r="E7" s="0" t="s">
        <v>3248</v>
      </c>
      <c r="F7" s="0" t="s">
        <v>3242</v>
      </c>
      <c r="G7" s="0" t="s">
        <v>95</v>
      </c>
    </row>
    <row customHeight="1" ht="11.25">
      <c r="A8" s="373" t="s">
        <v>16</v>
      </c>
      <c r="B8" s="0" t="s">
        <v>3234</v>
      </c>
      <c r="C8" s="0" t="s">
        <v>3235</v>
      </c>
      <c r="D8" s="0" t="s">
        <v>3249</v>
      </c>
      <c r="E8" s="0" t="s">
        <v>3250</v>
      </c>
      <c r="F8" s="0" t="s">
        <v>3242</v>
      </c>
      <c r="G8" s="0" t="s">
        <v>96</v>
      </c>
    </row>
    <row customHeight="1" ht="11.25">
      <c r="A9" s="373" t="s">
        <v>16</v>
      </c>
      <c r="B9" s="0" t="s">
        <v>3234</v>
      </c>
      <c r="C9" s="0" t="s">
        <v>3235</v>
      </c>
      <c r="D9" s="0" t="s">
        <v>3251</v>
      </c>
      <c r="E9" s="0" t="s">
        <v>3252</v>
      </c>
      <c r="F9" s="0" t="s">
        <v>3242</v>
      </c>
      <c r="G9" s="0" t="s">
        <v>115</v>
      </c>
    </row>
    <row customHeight="1" ht="11.25">
      <c r="A10" s="373" t="s">
        <v>16</v>
      </c>
      <c r="B10" s="0" t="s">
        <v>3253</v>
      </c>
      <c r="C10" s="0" t="s">
        <v>3254</v>
      </c>
      <c r="D10" s="0" t="s">
        <v>3253</v>
      </c>
      <c r="E10" s="0" t="s">
        <v>3254</v>
      </c>
      <c r="F10" s="0" t="s">
        <v>3239</v>
      </c>
      <c r="G10" s="0" t="s">
        <v>151</v>
      </c>
    </row>
    <row customHeight="1" ht="11.25">
      <c r="A11" s="373" t="s">
        <v>16</v>
      </c>
      <c r="B11" s="0" t="s">
        <v>3253</v>
      </c>
      <c r="C11" s="0" t="s">
        <v>3254</v>
      </c>
      <c r="D11" s="0" t="s">
        <v>3255</v>
      </c>
      <c r="E11" s="0" t="s">
        <v>3256</v>
      </c>
      <c r="F11" s="0" t="s">
        <v>3238</v>
      </c>
      <c r="G11" s="0" t="s">
        <v>152</v>
      </c>
    </row>
    <row customHeight="1" ht="11.25">
      <c r="A12" s="373" t="s">
        <v>16</v>
      </c>
      <c r="B12" s="0" t="s">
        <v>3253</v>
      </c>
      <c r="C12" s="0" t="s">
        <v>3254</v>
      </c>
      <c r="D12" s="0" t="s">
        <v>3257</v>
      </c>
      <c r="E12" s="0" t="s">
        <v>3258</v>
      </c>
      <c r="F12" s="0" t="s">
        <v>3238</v>
      </c>
      <c r="G12" s="0" t="s">
        <v>153</v>
      </c>
    </row>
    <row customHeight="1" ht="11.25">
      <c r="A13" s="373" t="s">
        <v>16</v>
      </c>
      <c r="B13" s="0" t="s">
        <v>3253</v>
      </c>
      <c r="C13" s="0" t="s">
        <v>3254</v>
      </c>
      <c r="D13" s="0" t="s">
        <v>3259</v>
      </c>
      <c r="E13" s="0" t="s">
        <v>3260</v>
      </c>
      <c r="F13" s="0" t="s">
        <v>3242</v>
      </c>
      <c r="G13" s="0" t="s">
        <v>154</v>
      </c>
    </row>
    <row customHeight="1" ht="11.25">
      <c r="A14" s="373" t="s">
        <v>16</v>
      </c>
      <c r="B14" s="0" t="s">
        <v>3253</v>
      </c>
      <c r="C14" s="0" t="s">
        <v>3254</v>
      </c>
      <c r="D14" s="0" t="s">
        <v>3261</v>
      </c>
      <c r="E14" s="0" t="s">
        <v>3262</v>
      </c>
      <c r="F14" s="0" t="s">
        <v>3242</v>
      </c>
      <c r="G14" s="0" t="s">
        <v>155</v>
      </c>
    </row>
    <row customHeight="1" ht="11.25">
      <c r="A15" s="373" t="s">
        <v>16</v>
      </c>
      <c r="B15" s="0" t="s">
        <v>3253</v>
      </c>
      <c r="C15" s="0" t="s">
        <v>3254</v>
      </c>
      <c r="D15" s="0" t="s">
        <v>3263</v>
      </c>
      <c r="E15" s="0" t="s">
        <v>3264</v>
      </c>
      <c r="F15" s="0" t="s">
        <v>3242</v>
      </c>
      <c r="G15" s="0" t="s">
        <v>156</v>
      </c>
    </row>
    <row customHeight="1" ht="11.25">
      <c r="A16" s="373" t="s">
        <v>16</v>
      </c>
      <c r="B16" s="0" t="s">
        <v>3253</v>
      </c>
      <c r="C16" s="0" t="s">
        <v>3254</v>
      </c>
      <c r="D16" s="0" t="s">
        <v>3265</v>
      </c>
      <c r="E16" s="0" t="s">
        <v>3266</v>
      </c>
      <c r="F16" s="0" t="s">
        <v>3242</v>
      </c>
      <c r="G16" s="0" t="s">
        <v>1474</v>
      </c>
    </row>
    <row customHeight="1" ht="11.25">
      <c r="A17" s="373" t="s">
        <v>16</v>
      </c>
      <c r="B17" s="0" t="s">
        <v>3267</v>
      </c>
      <c r="C17" s="0" t="s">
        <v>3268</v>
      </c>
      <c r="D17" s="0" t="s">
        <v>3267</v>
      </c>
      <c r="E17" s="0" t="s">
        <v>3268</v>
      </c>
      <c r="F17" s="0" t="s">
        <v>3269</v>
      </c>
      <c r="G17" s="0" t="s">
        <v>1480</v>
      </c>
    </row>
    <row customHeight="1" ht="11.25">
      <c r="A18" s="373" t="s">
        <v>16</v>
      </c>
      <c r="B18" s="0" t="s">
        <v>3270</v>
      </c>
      <c r="C18" s="0" t="s">
        <v>3271</v>
      </c>
      <c r="D18" s="0" t="s">
        <v>3272</v>
      </c>
      <c r="E18" s="0" t="s">
        <v>3273</v>
      </c>
      <c r="F18" s="0" t="s">
        <v>3242</v>
      </c>
      <c r="G18" s="0" t="s">
        <v>1492</v>
      </c>
    </row>
    <row customHeight="1" ht="11.25">
      <c r="A19" s="373" t="s">
        <v>16</v>
      </c>
      <c r="B19" s="0" t="s">
        <v>3270</v>
      </c>
      <c r="C19" s="0" t="s">
        <v>3271</v>
      </c>
      <c r="D19" s="0" t="s">
        <v>3270</v>
      </c>
      <c r="E19" s="0" t="s">
        <v>3271</v>
      </c>
      <c r="F19" s="0" t="s">
        <v>3239</v>
      </c>
      <c r="G19" s="0" t="s">
        <v>1506</v>
      </c>
    </row>
    <row customHeight="1" ht="11.25">
      <c r="A20" s="373" t="s">
        <v>16</v>
      </c>
      <c r="B20" s="0" t="s">
        <v>3270</v>
      </c>
      <c r="C20" s="0" t="s">
        <v>3271</v>
      </c>
      <c r="D20" s="0" t="s">
        <v>3274</v>
      </c>
      <c r="E20" s="0" t="s">
        <v>3275</v>
      </c>
      <c r="F20" s="0" t="s">
        <v>3238</v>
      </c>
      <c r="G20" s="0" t="s">
        <v>1518</v>
      </c>
    </row>
    <row customHeight="1" ht="11.25">
      <c r="A21" s="373" t="s">
        <v>16</v>
      </c>
      <c r="B21" s="0" t="s">
        <v>3270</v>
      </c>
      <c r="C21" s="0" t="s">
        <v>3271</v>
      </c>
      <c r="D21" s="0" t="s">
        <v>3276</v>
      </c>
      <c r="E21" s="0" t="s">
        <v>3277</v>
      </c>
      <c r="F21" s="0" t="s">
        <v>3238</v>
      </c>
      <c r="G21" s="0" t="s">
        <v>1527</v>
      </c>
    </row>
    <row customHeight="1" ht="11.25">
      <c r="A22" s="373" t="s">
        <v>16</v>
      </c>
      <c r="B22" s="0" t="s">
        <v>3270</v>
      </c>
      <c r="C22" s="0" t="s">
        <v>3271</v>
      </c>
      <c r="D22" s="0" t="s">
        <v>3278</v>
      </c>
      <c r="E22" s="0" t="s">
        <v>3279</v>
      </c>
      <c r="F22" s="0" t="s">
        <v>3242</v>
      </c>
      <c r="G22" s="0" t="s">
        <v>1543</v>
      </c>
    </row>
    <row customHeight="1" ht="11.25">
      <c r="A23" s="373" t="s">
        <v>16</v>
      </c>
      <c r="B23" s="0" t="s">
        <v>3270</v>
      </c>
      <c r="C23" s="0" t="s">
        <v>3271</v>
      </c>
      <c r="D23" s="0" t="s">
        <v>3280</v>
      </c>
      <c r="E23" s="0" t="s">
        <v>3281</v>
      </c>
      <c r="F23" s="0" t="s">
        <v>3238</v>
      </c>
      <c r="G23" s="0" t="s">
        <v>1550</v>
      </c>
    </row>
    <row customHeight="1" ht="11.25">
      <c r="A24" s="373" t="s">
        <v>16</v>
      </c>
      <c r="B24" s="0" t="s">
        <v>3270</v>
      </c>
      <c r="C24" s="0" t="s">
        <v>3271</v>
      </c>
      <c r="D24" s="0" t="s">
        <v>3282</v>
      </c>
      <c r="E24" s="0" t="s">
        <v>3283</v>
      </c>
      <c r="F24" s="0" t="s">
        <v>3238</v>
      </c>
      <c r="G24" s="0" t="s">
        <v>1558</v>
      </c>
    </row>
    <row customHeight="1" ht="11.25">
      <c r="A25" s="373" t="s">
        <v>16</v>
      </c>
      <c r="B25" s="0" t="s">
        <v>3270</v>
      </c>
      <c r="C25" s="0" t="s">
        <v>3271</v>
      </c>
      <c r="D25" s="0" t="s">
        <v>3284</v>
      </c>
      <c r="E25" s="0" t="s">
        <v>3285</v>
      </c>
      <c r="F25" s="0" t="s">
        <v>3238</v>
      </c>
      <c r="G25" s="0" t="s">
        <v>1565</v>
      </c>
    </row>
    <row customHeight="1" ht="11.25">
      <c r="A26" s="373" t="s">
        <v>16</v>
      </c>
      <c r="B26" s="0" t="s">
        <v>3270</v>
      </c>
      <c r="C26" s="0" t="s">
        <v>3271</v>
      </c>
      <c r="D26" s="0" t="s">
        <v>3286</v>
      </c>
      <c r="E26" s="0" t="s">
        <v>3287</v>
      </c>
      <c r="F26" s="0" t="s">
        <v>3242</v>
      </c>
      <c r="G26" s="0" t="s">
        <v>1569</v>
      </c>
    </row>
    <row customHeight="1" ht="11.25">
      <c r="A27" s="373" t="s">
        <v>16</v>
      </c>
      <c r="B27" s="0" t="s">
        <v>3270</v>
      </c>
      <c r="C27" s="0" t="s">
        <v>3271</v>
      </c>
      <c r="D27" s="0" t="s">
        <v>3288</v>
      </c>
      <c r="E27" s="0" t="s">
        <v>3289</v>
      </c>
      <c r="F27" s="0" t="s">
        <v>3242</v>
      </c>
      <c r="G27" s="0" t="s">
        <v>1574</v>
      </c>
    </row>
    <row customHeight="1" ht="11.25">
      <c r="A28" s="373" t="s">
        <v>16</v>
      </c>
      <c r="B28" s="0" t="s">
        <v>3270</v>
      </c>
      <c r="C28" s="0" t="s">
        <v>3271</v>
      </c>
      <c r="D28" s="0" t="s">
        <v>3290</v>
      </c>
      <c r="E28" s="0" t="s">
        <v>3291</v>
      </c>
      <c r="F28" s="0" t="s">
        <v>3242</v>
      </c>
      <c r="G28" s="0" t="s">
        <v>1582</v>
      </c>
    </row>
    <row customHeight="1" ht="11.25">
      <c r="A29" s="373" t="s">
        <v>16</v>
      </c>
      <c r="B29" s="0" t="s">
        <v>3292</v>
      </c>
      <c r="C29" s="0" t="s">
        <v>3293</v>
      </c>
      <c r="D29" s="0" t="s">
        <v>3292</v>
      </c>
      <c r="E29" s="0" t="s">
        <v>3293</v>
      </c>
      <c r="F29" s="0" t="s">
        <v>3269</v>
      </c>
      <c r="G29" s="0" t="s">
        <v>1584</v>
      </c>
    </row>
    <row customHeight="1" ht="11.25">
      <c r="A30" s="373" t="s">
        <v>16</v>
      </c>
      <c r="B30" s="0" t="s">
        <v>3294</v>
      </c>
      <c r="C30" s="0" t="s">
        <v>3295</v>
      </c>
      <c r="D30" s="0" t="s">
        <v>3294</v>
      </c>
      <c r="E30" s="0" t="s">
        <v>3295</v>
      </c>
      <c r="F30" s="0" t="s">
        <v>3269</v>
      </c>
      <c r="G30" s="0" t="s">
        <v>1587</v>
      </c>
    </row>
    <row customHeight="1" ht="11.25">
      <c r="A31" s="373" t="s">
        <v>16</v>
      </c>
      <c r="B31" s="0" t="s">
        <v>3296</v>
      </c>
      <c r="C31" s="0" t="s">
        <v>3297</v>
      </c>
      <c r="D31" s="0" t="s">
        <v>3296</v>
      </c>
      <c r="E31" s="0" t="s">
        <v>3297</v>
      </c>
      <c r="F31" s="0" t="s">
        <v>3269</v>
      </c>
      <c r="G31" s="0" t="s">
        <v>1592</v>
      </c>
    </row>
    <row customHeight="1" ht="11.25">
      <c r="A32" s="373" t="s">
        <v>16</v>
      </c>
      <c r="B32" s="0" t="s">
        <v>3298</v>
      </c>
      <c r="C32" s="0" t="s">
        <v>3299</v>
      </c>
      <c r="D32" s="0" t="s">
        <v>3300</v>
      </c>
      <c r="E32" s="0" t="s">
        <v>3301</v>
      </c>
      <c r="F32" s="0" t="s">
        <v>3242</v>
      </c>
      <c r="G32" s="0" t="s">
        <v>1594</v>
      </c>
    </row>
    <row customHeight="1" ht="11.25">
      <c r="A33" s="373" t="s">
        <v>16</v>
      </c>
      <c r="B33" s="0" t="s">
        <v>3298</v>
      </c>
      <c r="C33" s="0" t="s">
        <v>3299</v>
      </c>
      <c r="D33" s="0" t="s">
        <v>3302</v>
      </c>
      <c r="E33" s="0" t="s">
        <v>3303</v>
      </c>
      <c r="F33" s="0" t="s">
        <v>3242</v>
      </c>
      <c r="G33" s="0" t="s">
        <v>1596</v>
      </c>
    </row>
    <row customHeight="1" ht="11.25">
      <c r="A34" s="373" t="s">
        <v>16</v>
      </c>
      <c r="B34" s="0" t="s">
        <v>3298</v>
      </c>
      <c r="C34" s="0" t="s">
        <v>3299</v>
      </c>
      <c r="D34" s="0" t="s">
        <v>3304</v>
      </c>
      <c r="E34" s="0" t="s">
        <v>3305</v>
      </c>
      <c r="F34" s="0" t="s">
        <v>3242</v>
      </c>
      <c r="G34" s="0" t="s">
        <v>1598</v>
      </c>
    </row>
    <row customHeight="1" ht="11.25">
      <c r="A35" s="373" t="s">
        <v>16</v>
      </c>
      <c r="B35" s="0" t="s">
        <v>3298</v>
      </c>
      <c r="C35" s="0" t="s">
        <v>3299</v>
      </c>
      <c r="D35" s="0" t="s">
        <v>3298</v>
      </c>
      <c r="E35" s="0" t="s">
        <v>3299</v>
      </c>
      <c r="F35" s="0" t="s">
        <v>3239</v>
      </c>
      <c r="G35" s="0" t="s">
        <v>1603</v>
      </c>
    </row>
    <row customHeight="1" ht="11.25">
      <c r="A36" s="373" t="s">
        <v>16</v>
      </c>
      <c r="B36" s="0" t="s">
        <v>3298</v>
      </c>
      <c r="C36" s="0" t="s">
        <v>3299</v>
      </c>
      <c r="D36" s="0" t="s">
        <v>3306</v>
      </c>
      <c r="E36" s="0" t="s">
        <v>3307</v>
      </c>
      <c r="F36" s="0" t="s">
        <v>3238</v>
      </c>
      <c r="G36" s="0" t="s">
        <v>1608</v>
      </c>
    </row>
    <row customHeight="1" ht="11.25">
      <c r="A37" s="373" t="s">
        <v>16</v>
      </c>
      <c r="B37" s="0" t="s">
        <v>3298</v>
      </c>
      <c r="C37" s="0" t="s">
        <v>3299</v>
      </c>
      <c r="D37" s="0" t="s">
        <v>3308</v>
      </c>
      <c r="E37" s="0" t="s">
        <v>3309</v>
      </c>
      <c r="F37" s="0" t="s">
        <v>3242</v>
      </c>
      <c r="G37" s="0" t="s">
        <v>1612</v>
      </c>
    </row>
    <row customHeight="1" ht="11.25">
      <c r="A38" s="373" t="s">
        <v>16</v>
      </c>
      <c r="B38" s="0" t="s">
        <v>3298</v>
      </c>
      <c r="C38" s="0" t="s">
        <v>3299</v>
      </c>
      <c r="D38" s="0" t="s">
        <v>3310</v>
      </c>
      <c r="E38" s="0" t="s">
        <v>3311</v>
      </c>
      <c r="F38" s="0" t="s">
        <v>3242</v>
      </c>
      <c r="G38" s="0" t="s">
        <v>1620</v>
      </c>
    </row>
    <row customHeight="1" ht="11.25">
      <c r="A39" s="373" t="s">
        <v>16</v>
      </c>
      <c r="B39" s="0" t="s">
        <v>3298</v>
      </c>
      <c r="C39" s="0" t="s">
        <v>3299</v>
      </c>
      <c r="D39" s="0" t="s">
        <v>3312</v>
      </c>
      <c r="E39" s="0" t="s">
        <v>3313</v>
      </c>
      <c r="F39" s="0" t="s">
        <v>3242</v>
      </c>
      <c r="G39" s="0" t="s">
        <v>1626</v>
      </c>
    </row>
    <row customHeight="1" ht="11.25">
      <c r="A40" s="373" t="s">
        <v>16</v>
      </c>
      <c r="B40" s="0" t="s">
        <v>3298</v>
      </c>
      <c r="C40" s="0" t="s">
        <v>3299</v>
      </c>
      <c r="D40" s="0" t="s">
        <v>3314</v>
      </c>
      <c r="E40" s="0" t="s">
        <v>3315</v>
      </c>
      <c r="F40" s="0" t="s">
        <v>3242</v>
      </c>
      <c r="G40" s="0" t="s">
        <v>1631</v>
      </c>
    </row>
    <row customHeight="1" ht="11.25">
      <c r="A41" s="373" t="s">
        <v>16</v>
      </c>
      <c r="B41" s="0" t="s">
        <v>3316</v>
      </c>
      <c r="C41" s="0" t="s">
        <v>3317</v>
      </c>
      <c r="D41" s="0" t="s">
        <v>3316</v>
      </c>
      <c r="E41" s="0" t="s">
        <v>3317</v>
      </c>
      <c r="F41" s="0" t="s">
        <v>3269</v>
      </c>
      <c r="G41" s="0" t="s">
        <v>1635</v>
      </c>
    </row>
    <row customHeight="1" ht="11.25">
      <c r="A42" s="373" t="s">
        <v>16</v>
      </c>
      <c r="B42" s="0" t="s">
        <v>3318</v>
      </c>
      <c r="C42" s="0" t="s">
        <v>3319</v>
      </c>
      <c r="D42" s="0" t="s">
        <v>3320</v>
      </c>
      <c r="E42" s="0" t="s">
        <v>3321</v>
      </c>
      <c r="F42" s="0" t="s">
        <v>3242</v>
      </c>
      <c r="G42" s="0" t="s">
        <v>1638</v>
      </c>
    </row>
    <row customHeight="1" ht="11.25">
      <c r="A43" s="373" t="s">
        <v>16</v>
      </c>
      <c r="B43" s="0" t="s">
        <v>3318</v>
      </c>
      <c r="C43" s="0" t="s">
        <v>3319</v>
      </c>
      <c r="D43" s="0" t="s">
        <v>3322</v>
      </c>
      <c r="E43" s="0" t="s">
        <v>3323</v>
      </c>
      <c r="F43" s="0" t="s">
        <v>3242</v>
      </c>
      <c r="G43" s="0" t="s">
        <v>1645</v>
      </c>
    </row>
    <row customHeight="1" ht="11.25">
      <c r="A44" s="373" t="s">
        <v>16</v>
      </c>
      <c r="B44" s="0" t="s">
        <v>3318</v>
      </c>
      <c r="C44" s="0" t="s">
        <v>3319</v>
      </c>
      <c r="D44" s="0" t="s">
        <v>3324</v>
      </c>
      <c r="E44" s="0" t="s">
        <v>3325</v>
      </c>
      <c r="F44" s="0" t="s">
        <v>3242</v>
      </c>
      <c r="G44" s="0" t="s">
        <v>1654</v>
      </c>
    </row>
    <row customHeight="1" ht="11.25">
      <c r="A45" s="373" t="s">
        <v>16</v>
      </c>
      <c r="B45" s="0" t="s">
        <v>3318</v>
      </c>
      <c r="C45" s="0" t="s">
        <v>3319</v>
      </c>
      <c r="D45" s="0" t="s">
        <v>3326</v>
      </c>
      <c r="E45" s="0" t="s">
        <v>3327</v>
      </c>
      <c r="F45" s="0" t="s">
        <v>3242</v>
      </c>
      <c r="G45" s="0" t="s">
        <v>1659</v>
      </c>
    </row>
    <row customHeight="1" ht="11.25">
      <c r="A46" s="373" t="s">
        <v>16</v>
      </c>
      <c r="B46" s="0" t="s">
        <v>3318</v>
      </c>
      <c r="C46" s="0" t="s">
        <v>3319</v>
      </c>
      <c r="D46" s="0" t="s">
        <v>3328</v>
      </c>
      <c r="E46" s="0" t="s">
        <v>3329</v>
      </c>
      <c r="F46" s="0" t="s">
        <v>3238</v>
      </c>
      <c r="G46" s="0" t="s">
        <v>1663</v>
      </c>
    </row>
    <row customHeight="1" ht="11.25">
      <c r="A47" s="373" t="s">
        <v>16</v>
      </c>
      <c r="B47" s="0" t="s">
        <v>3318</v>
      </c>
      <c r="C47" s="0" t="s">
        <v>3319</v>
      </c>
      <c r="D47" s="0" t="s">
        <v>3330</v>
      </c>
      <c r="E47" s="0" t="s">
        <v>3331</v>
      </c>
      <c r="F47" s="0" t="s">
        <v>3242</v>
      </c>
      <c r="G47" s="0" t="s">
        <v>1669</v>
      </c>
    </row>
    <row customHeight="1" ht="11.25">
      <c r="A48" s="373" t="s">
        <v>16</v>
      </c>
      <c r="B48" s="0" t="s">
        <v>3318</v>
      </c>
      <c r="C48" s="0" t="s">
        <v>3319</v>
      </c>
      <c r="D48" s="0" t="s">
        <v>3318</v>
      </c>
      <c r="E48" s="0" t="s">
        <v>3319</v>
      </c>
      <c r="F48" s="0" t="s">
        <v>3239</v>
      </c>
      <c r="G48" s="0" t="s">
        <v>1674</v>
      </c>
    </row>
    <row customHeight="1" ht="11.25">
      <c r="A49" s="373" t="s">
        <v>16</v>
      </c>
      <c r="B49" s="0" t="s">
        <v>3318</v>
      </c>
      <c r="C49" s="0" t="s">
        <v>3319</v>
      </c>
      <c r="D49" s="0" t="s">
        <v>3332</v>
      </c>
      <c r="E49" s="0" t="s">
        <v>3333</v>
      </c>
      <c r="F49" s="0" t="s">
        <v>3238</v>
      </c>
      <c r="G49" s="0" t="s">
        <v>1677</v>
      </c>
    </row>
    <row customHeight="1" ht="11.25">
      <c r="A50" s="373" t="s">
        <v>16</v>
      </c>
      <c r="B50" s="0" t="s">
        <v>3318</v>
      </c>
      <c r="C50" s="0" t="s">
        <v>3319</v>
      </c>
      <c r="D50" s="0" t="s">
        <v>3334</v>
      </c>
      <c r="E50" s="0" t="s">
        <v>3335</v>
      </c>
      <c r="F50" s="0" t="s">
        <v>3242</v>
      </c>
      <c r="G50" s="0" t="s">
        <v>1681</v>
      </c>
    </row>
    <row customHeight="1" ht="11.25">
      <c r="A51" s="373" t="s">
        <v>16</v>
      </c>
      <c r="B51" s="0" t="s">
        <v>3336</v>
      </c>
      <c r="C51" s="0" t="s">
        <v>3337</v>
      </c>
      <c r="D51" s="0" t="s">
        <v>3336</v>
      </c>
      <c r="E51" s="0" t="s">
        <v>3337</v>
      </c>
      <c r="F51" s="0" t="s">
        <v>3269</v>
      </c>
      <c r="G51" s="0" t="s">
        <v>1685</v>
      </c>
    </row>
    <row customHeight="1" ht="11.25">
      <c r="A52" s="373" t="s">
        <v>16</v>
      </c>
      <c r="B52" s="0" t="s">
        <v>3338</v>
      </c>
      <c r="C52" s="0" t="s">
        <v>3339</v>
      </c>
      <c r="D52" s="0" t="s">
        <v>3340</v>
      </c>
      <c r="E52" s="0" t="s">
        <v>3341</v>
      </c>
      <c r="F52" s="0" t="s">
        <v>3238</v>
      </c>
      <c r="G52" s="0" t="s">
        <v>1689</v>
      </c>
    </row>
    <row customHeight="1" ht="11.25">
      <c r="A53" s="373" t="s">
        <v>16</v>
      </c>
      <c r="B53" s="0" t="s">
        <v>3338</v>
      </c>
      <c r="C53" s="0" t="s">
        <v>3339</v>
      </c>
      <c r="D53" s="0" t="s">
        <v>3342</v>
      </c>
      <c r="E53" s="0" t="s">
        <v>3343</v>
      </c>
      <c r="F53" s="0" t="s">
        <v>3242</v>
      </c>
      <c r="G53" s="0" t="s">
        <v>1691</v>
      </c>
    </row>
    <row customHeight="1" ht="11.25">
      <c r="A54" s="373" t="s">
        <v>16</v>
      </c>
      <c r="B54" s="0" t="s">
        <v>3338</v>
      </c>
      <c r="C54" s="0" t="s">
        <v>3339</v>
      </c>
      <c r="D54" s="0" t="s">
        <v>3344</v>
      </c>
      <c r="E54" s="0" t="s">
        <v>3345</v>
      </c>
      <c r="F54" s="0" t="s">
        <v>3242</v>
      </c>
      <c r="G54" s="0" t="s">
        <v>1694</v>
      </c>
    </row>
    <row customHeight="1" ht="11.25">
      <c r="A55" s="373" t="s">
        <v>16</v>
      </c>
      <c r="B55" s="0" t="s">
        <v>3338</v>
      </c>
      <c r="C55" s="0" t="s">
        <v>3339</v>
      </c>
      <c r="D55" s="0" t="s">
        <v>3346</v>
      </c>
      <c r="E55" s="0" t="s">
        <v>3347</v>
      </c>
      <c r="F55" s="0" t="s">
        <v>3242</v>
      </c>
      <c r="G55" s="0" t="s">
        <v>1698</v>
      </c>
    </row>
    <row customHeight="1" ht="11.25">
      <c r="A56" s="373" t="s">
        <v>16</v>
      </c>
      <c r="B56" s="0" t="s">
        <v>3338</v>
      </c>
      <c r="C56" s="0" t="s">
        <v>3339</v>
      </c>
      <c r="D56" s="0" t="s">
        <v>3338</v>
      </c>
      <c r="E56" s="0" t="s">
        <v>3339</v>
      </c>
      <c r="F56" s="0" t="s">
        <v>3239</v>
      </c>
      <c r="G56" s="0" t="s">
        <v>1701</v>
      </c>
    </row>
    <row customHeight="1" ht="11.25">
      <c r="A57" s="373" t="s">
        <v>16</v>
      </c>
      <c r="B57" s="0" t="s">
        <v>3338</v>
      </c>
      <c r="C57" s="0" t="s">
        <v>3339</v>
      </c>
      <c r="D57" s="0" t="s">
        <v>3348</v>
      </c>
      <c r="E57" s="0" t="s">
        <v>3349</v>
      </c>
      <c r="F57" s="0" t="s">
        <v>3238</v>
      </c>
      <c r="G57" s="0" t="s">
        <v>1704</v>
      </c>
    </row>
    <row customHeight="1" ht="11.25">
      <c r="A58" s="373" t="s">
        <v>16</v>
      </c>
      <c r="B58" s="0" t="s">
        <v>3338</v>
      </c>
      <c r="C58" s="0" t="s">
        <v>3339</v>
      </c>
      <c r="D58" s="0" t="s">
        <v>3350</v>
      </c>
      <c r="E58" s="0" t="s">
        <v>3351</v>
      </c>
      <c r="F58" s="0" t="s">
        <v>3242</v>
      </c>
      <c r="G58" s="0" t="s">
        <v>1707</v>
      </c>
    </row>
    <row customHeight="1" ht="11.25">
      <c r="A59" s="373" t="s">
        <v>16</v>
      </c>
      <c r="B59" s="0" t="s">
        <v>3338</v>
      </c>
      <c r="C59" s="0" t="s">
        <v>3339</v>
      </c>
      <c r="D59" s="0" t="s">
        <v>3352</v>
      </c>
      <c r="E59" s="0" t="s">
        <v>3353</v>
      </c>
      <c r="F59" s="0" t="s">
        <v>3238</v>
      </c>
      <c r="G59" s="0" t="s">
        <v>1711</v>
      </c>
    </row>
    <row customHeight="1" ht="11.25">
      <c r="A60" s="373" t="s">
        <v>16</v>
      </c>
      <c r="B60" s="0" t="s">
        <v>3338</v>
      </c>
      <c r="C60" s="0" t="s">
        <v>3339</v>
      </c>
      <c r="D60" s="0" t="s">
        <v>3354</v>
      </c>
      <c r="E60" s="0" t="s">
        <v>3355</v>
      </c>
      <c r="F60" s="0" t="s">
        <v>3242</v>
      </c>
      <c r="G60" s="0" t="s">
        <v>1714</v>
      </c>
    </row>
    <row customHeight="1" ht="11.25">
      <c r="A61" s="373" t="s">
        <v>16</v>
      </c>
      <c r="B61" s="0" t="s">
        <v>3338</v>
      </c>
      <c r="C61" s="0" t="s">
        <v>3339</v>
      </c>
      <c r="D61" s="0" t="s">
        <v>3356</v>
      </c>
      <c r="E61" s="0" t="s">
        <v>3357</v>
      </c>
      <c r="F61" s="0" t="s">
        <v>3238</v>
      </c>
      <c r="G61" s="0" t="s">
        <v>3358</v>
      </c>
    </row>
    <row customHeight="1" ht="11.25">
      <c r="A62" s="373" t="s">
        <v>16</v>
      </c>
      <c r="B62" s="0" t="s">
        <v>3338</v>
      </c>
      <c r="C62" s="0" t="s">
        <v>3339</v>
      </c>
      <c r="D62" s="0" t="s">
        <v>3359</v>
      </c>
      <c r="E62" s="0" t="s">
        <v>3360</v>
      </c>
      <c r="F62" s="0" t="s">
        <v>3242</v>
      </c>
      <c r="G62" s="0" t="s">
        <v>3361</v>
      </c>
    </row>
    <row customHeight="1" ht="11.25">
      <c r="A63" s="373" t="s">
        <v>16</v>
      </c>
      <c r="B63" s="0" t="s">
        <v>3338</v>
      </c>
      <c r="C63" s="0" t="s">
        <v>3339</v>
      </c>
      <c r="D63" s="0" t="s">
        <v>3362</v>
      </c>
      <c r="E63" s="0" t="s">
        <v>3363</v>
      </c>
      <c r="F63" s="0" t="s">
        <v>3242</v>
      </c>
      <c r="G63" s="0" t="s">
        <v>3364</v>
      </c>
    </row>
    <row customHeight="1" ht="11.25">
      <c r="A64" s="373" t="s">
        <v>16</v>
      </c>
      <c r="B64" s="0" t="s">
        <v>3365</v>
      </c>
      <c r="C64" s="0" t="s">
        <v>3366</v>
      </c>
      <c r="D64" s="0" t="s">
        <v>3365</v>
      </c>
      <c r="E64" s="0" t="s">
        <v>3366</v>
      </c>
      <c r="F64" s="0" t="s">
        <v>3269</v>
      </c>
      <c r="G64" s="0" t="s">
        <v>3367</v>
      </c>
    </row>
    <row customHeight="1" ht="11.25">
      <c r="A65" s="373" t="s">
        <v>16</v>
      </c>
      <c r="B65" s="0" t="s">
        <v>3368</v>
      </c>
      <c r="C65" s="0" t="s">
        <v>3369</v>
      </c>
      <c r="D65" s="0" t="s">
        <v>3368</v>
      </c>
      <c r="E65" s="0" t="s">
        <v>3369</v>
      </c>
      <c r="F65" s="0" t="s">
        <v>3269</v>
      </c>
      <c r="G65" s="0" t="s">
        <v>3370</v>
      </c>
    </row>
    <row customHeight="1" ht="11.25">
      <c r="A66" s="373" t="s">
        <v>16</v>
      </c>
      <c r="B66" s="0" t="s">
        <v>3371</v>
      </c>
      <c r="C66" s="0" t="s">
        <v>3372</v>
      </c>
      <c r="D66" s="0" t="s">
        <v>3371</v>
      </c>
      <c r="E66" s="0" t="s">
        <v>3372</v>
      </c>
      <c r="F66" s="0" t="s">
        <v>3269</v>
      </c>
      <c r="G66" s="0" t="s">
        <v>3373</v>
      </c>
    </row>
    <row customHeight="1" ht="11.25">
      <c r="A67" s="373" t="s">
        <v>16</v>
      </c>
      <c r="B67" s="0" t="s">
        <v>3374</v>
      </c>
      <c r="C67" s="0" t="s">
        <v>3375</v>
      </c>
      <c r="D67" s="0" t="s">
        <v>3376</v>
      </c>
      <c r="E67" s="0" t="s">
        <v>3377</v>
      </c>
      <c r="F67" s="0" t="s">
        <v>3238</v>
      </c>
      <c r="G67" s="0" t="s">
        <v>2032</v>
      </c>
    </row>
    <row customHeight="1" ht="11.25">
      <c r="A68" s="373" t="s">
        <v>16</v>
      </c>
      <c r="B68" s="0" t="s">
        <v>3374</v>
      </c>
      <c r="C68" s="0" t="s">
        <v>3375</v>
      </c>
      <c r="D68" s="0" t="s">
        <v>3378</v>
      </c>
      <c r="E68" s="0" t="s">
        <v>3379</v>
      </c>
      <c r="F68" s="0" t="s">
        <v>3242</v>
      </c>
      <c r="G68" s="0" t="s">
        <v>3380</v>
      </c>
    </row>
    <row customHeight="1" ht="11.25">
      <c r="A69" s="373" t="s">
        <v>16</v>
      </c>
      <c r="B69" s="0" t="s">
        <v>3374</v>
      </c>
      <c r="C69" s="0" t="s">
        <v>3375</v>
      </c>
      <c r="D69" s="0" t="s">
        <v>3381</v>
      </c>
      <c r="E69" s="0" t="s">
        <v>3382</v>
      </c>
      <c r="F69" s="0" t="s">
        <v>3238</v>
      </c>
      <c r="G69" s="0" t="s">
        <v>2235</v>
      </c>
    </row>
    <row customHeight="1" ht="11.25">
      <c r="A70" s="373" t="s">
        <v>16</v>
      </c>
      <c r="B70" s="0" t="s">
        <v>3374</v>
      </c>
      <c r="C70" s="0" t="s">
        <v>3375</v>
      </c>
      <c r="D70" s="0" t="s">
        <v>3383</v>
      </c>
      <c r="E70" s="0" t="s">
        <v>3384</v>
      </c>
      <c r="F70" s="0" t="s">
        <v>3238</v>
      </c>
      <c r="G70" s="0" t="s">
        <v>3385</v>
      </c>
    </row>
    <row customHeight="1" ht="11.25">
      <c r="A71" s="373" t="s">
        <v>16</v>
      </c>
      <c r="B71" s="0" t="s">
        <v>3374</v>
      </c>
      <c r="C71" s="0" t="s">
        <v>3375</v>
      </c>
      <c r="D71" s="0" t="s">
        <v>3386</v>
      </c>
      <c r="E71" s="0" t="s">
        <v>3387</v>
      </c>
      <c r="F71" s="0" t="s">
        <v>3238</v>
      </c>
      <c r="G71" s="0" t="s">
        <v>3388</v>
      </c>
    </row>
    <row customHeight="1" ht="11.25">
      <c r="A72" s="373" t="s">
        <v>16</v>
      </c>
      <c r="B72" s="0" t="s">
        <v>3374</v>
      </c>
      <c r="C72" s="0" t="s">
        <v>3375</v>
      </c>
      <c r="D72" s="0" t="s">
        <v>3389</v>
      </c>
      <c r="E72" s="0" t="s">
        <v>3390</v>
      </c>
      <c r="F72" s="0" t="s">
        <v>3238</v>
      </c>
      <c r="G72" s="0" t="s">
        <v>3391</v>
      </c>
    </row>
    <row customHeight="1" ht="11.25">
      <c r="A73" s="373" t="s">
        <v>16</v>
      </c>
      <c r="B73" s="0" t="s">
        <v>3374</v>
      </c>
      <c r="C73" s="0" t="s">
        <v>3375</v>
      </c>
      <c r="D73" s="0" t="s">
        <v>3392</v>
      </c>
      <c r="E73" s="0" t="s">
        <v>3393</v>
      </c>
      <c r="F73" s="0" t="s">
        <v>3394</v>
      </c>
      <c r="G73" s="0" t="s">
        <v>3395</v>
      </c>
    </row>
    <row customHeight="1" ht="11.25">
      <c r="A74" s="373" t="s">
        <v>16</v>
      </c>
      <c r="B74" s="0" t="s">
        <v>3374</v>
      </c>
      <c r="C74" s="0" t="s">
        <v>3375</v>
      </c>
      <c r="D74" s="0" t="s">
        <v>3374</v>
      </c>
      <c r="E74" s="0" t="s">
        <v>3375</v>
      </c>
      <c r="F74" s="0" t="s">
        <v>3239</v>
      </c>
      <c r="G74" s="0" t="s">
        <v>3396</v>
      </c>
    </row>
    <row customHeight="1" ht="11.25">
      <c r="A75" s="373" t="s">
        <v>16</v>
      </c>
      <c r="B75" s="0" t="s">
        <v>3374</v>
      </c>
      <c r="C75" s="0" t="s">
        <v>3375</v>
      </c>
      <c r="D75" s="0" t="s">
        <v>3397</v>
      </c>
      <c r="E75" s="0" t="s">
        <v>3398</v>
      </c>
      <c r="F75" s="0" t="s">
        <v>3238</v>
      </c>
      <c r="G75" s="0" t="s">
        <v>3399</v>
      </c>
    </row>
    <row customHeight="1" ht="11.25">
      <c r="A76" s="373" t="s">
        <v>16</v>
      </c>
      <c r="B76" s="0" t="s">
        <v>103</v>
      </c>
      <c r="C76" s="0" t="s">
        <v>104</v>
      </c>
      <c r="D76" s="0" t="s">
        <v>103</v>
      </c>
      <c r="E76" s="0" t="s">
        <v>104</v>
      </c>
      <c r="F76" s="0" t="s">
        <v>3269</v>
      </c>
      <c r="G76" s="0" t="s">
        <v>102</v>
      </c>
    </row>
    <row customHeight="1" ht="11.25">
      <c r="A77" s="373" t="s">
        <v>16</v>
      </c>
      <c r="B77" s="0" t="s">
        <v>3400</v>
      </c>
      <c r="C77" s="0" t="s">
        <v>3401</v>
      </c>
      <c r="D77" s="0" t="s">
        <v>3402</v>
      </c>
      <c r="E77" s="0" t="s">
        <v>3403</v>
      </c>
      <c r="F77" s="0" t="s">
        <v>3238</v>
      </c>
      <c r="G77" s="0" t="s">
        <v>3404</v>
      </c>
    </row>
    <row customHeight="1" ht="11.25">
      <c r="A78" s="373" t="s">
        <v>16</v>
      </c>
      <c r="B78" s="0" t="s">
        <v>3400</v>
      </c>
      <c r="C78" s="0" t="s">
        <v>3401</v>
      </c>
      <c r="D78" s="0" t="s">
        <v>3405</v>
      </c>
      <c r="E78" s="0" t="s">
        <v>3406</v>
      </c>
      <c r="F78" s="0" t="s">
        <v>3238</v>
      </c>
      <c r="G78" s="0" t="s">
        <v>3407</v>
      </c>
    </row>
    <row customHeight="1" ht="11.25">
      <c r="A79" s="373" t="s">
        <v>16</v>
      </c>
      <c r="B79" s="0" t="s">
        <v>3400</v>
      </c>
      <c r="C79" s="0" t="s">
        <v>3401</v>
      </c>
      <c r="D79" s="0" t="s">
        <v>3408</v>
      </c>
      <c r="E79" s="0" t="s">
        <v>3409</v>
      </c>
      <c r="F79" s="0" t="s">
        <v>3242</v>
      </c>
      <c r="G79" s="0" t="s">
        <v>3410</v>
      </c>
    </row>
    <row customHeight="1" ht="11.25">
      <c r="A80" s="373" t="s">
        <v>16</v>
      </c>
      <c r="B80" s="0" t="s">
        <v>3400</v>
      </c>
      <c r="C80" s="0" t="s">
        <v>3401</v>
      </c>
      <c r="D80" s="0" t="s">
        <v>3411</v>
      </c>
      <c r="E80" s="0" t="s">
        <v>3412</v>
      </c>
      <c r="F80" s="0" t="s">
        <v>3242</v>
      </c>
      <c r="G80" s="0" t="s">
        <v>3413</v>
      </c>
    </row>
    <row customHeight="1" ht="11.25">
      <c r="A81" s="373" t="s">
        <v>16</v>
      </c>
      <c r="B81" s="0" t="s">
        <v>3400</v>
      </c>
      <c r="C81" s="0" t="s">
        <v>3401</v>
      </c>
      <c r="D81" s="0" t="s">
        <v>3414</v>
      </c>
      <c r="E81" s="0" t="s">
        <v>3415</v>
      </c>
      <c r="F81" s="0" t="s">
        <v>3394</v>
      </c>
      <c r="G81" s="0" t="s">
        <v>3416</v>
      </c>
    </row>
    <row customHeight="1" ht="11.25">
      <c r="A82" s="373" t="s">
        <v>16</v>
      </c>
      <c r="B82" s="0" t="s">
        <v>3400</v>
      </c>
      <c r="C82" s="0" t="s">
        <v>3401</v>
      </c>
      <c r="D82" s="0" t="s">
        <v>3417</v>
      </c>
      <c r="E82" s="0" t="s">
        <v>3418</v>
      </c>
      <c r="F82" s="0" t="s">
        <v>3242</v>
      </c>
      <c r="G82" s="0" t="s">
        <v>3419</v>
      </c>
    </row>
    <row customHeight="1" ht="11.25">
      <c r="A83" s="373" t="s">
        <v>16</v>
      </c>
      <c r="B83" s="0" t="s">
        <v>3400</v>
      </c>
      <c r="C83" s="0" t="s">
        <v>3401</v>
      </c>
      <c r="D83" s="0" t="s">
        <v>3420</v>
      </c>
      <c r="E83" s="0" t="s">
        <v>3421</v>
      </c>
      <c r="F83" s="0" t="s">
        <v>3242</v>
      </c>
      <c r="G83" s="0" t="s">
        <v>3422</v>
      </c>
    </row>
    <row customHeight="1" ht="11.25">
      <c r="A84" s="373" t="s">
        <v>16</v>
      </c>
      <c r="B84" s="0" t="s">
        <v>3400</v>
      </c>
      <c r="C84" s="0" t="s">
        <v>3401</v>
      </c>
      <c r="D84" s="0" t="s">
        <v>3423</v>
      </c>
      <c r="E84" s="0" t="s">
        <v>3424</v>
      </c>
      <c r="F84" s="0" t="s">
        <v>3242</v>
      </c>
      <c r="G84" s="0" t="s">
        <v>3425</v>
      </c>
    </row>
    <row customHeight="1" ht="11.25">
      <c r="A85" s="373" t="s">
        <v>16</v>
      </c>
      <c r="B85" s="0" t="s">
        <v>3400</v>
      </c>
      <c r="C85" s="0" t="s">
        <v>3401</v>
      </c>
      <c r="D85" s="0" t="s">
        <v>3400</v>
      </c>
      <c r="E85" s="0" t="s">
        <v>3401</v>
      </c>
      <c r="F85" s="0" t="s">
        <v>3239</v>
      </c>
      <c r="G85" s="0" t="s">
        <v>3426</v>
      </c>
    </row>
    <row customHeight="1" ht="11.25">
      <c r="A86" s="373" t="s">
        <v>16</v>
      </c>
      <c r="B86" s="0" t="s">
        <v>3400</v>
      </c>
      <c r="C86" s="0" t="s">
        <v>3401</v>
      </c>
      <c r="D86" s="0" t="s">
        <v>3427</v>
      </c>
      <c r="E86" s="0" t="s">
        <v>3428</v>
      </c>
      <c r="F86" s="0" t="s">
        <v>3242</v>
      </c>
      <c r="G86" s="0" t="s">
        <v>3429</v>
      </c>
    </row>
    <row customHeight="1" ht="11.25">
      <c r="A87" s="373" t="s">
        <v>16</v>
      </c>
      <c r="B87" s="0" t="s">
        <v>3400</v>
      </c>
      <c r="C87" s="0" t="s">
        <v>3401</v>
      </c>
      <c r="D87" s="0" t="s">
        <v>3430</v>
      </c>
      <c r="E87" s="0" t="s">
        <v>3431</v>
      </c>
      <c r="F87" s="0" t="s">
        <v>3242</v>
      </c>
      <c r="G87" s="0" t="s">
        <v>3432</v>
      </c>
    </row>
    <row customHeight="1" ht="11.25">
      <c r="A88" s="373" t="s">
        <v>16</v>
      </c>
      <c r="B88" s="0" t="s">
        <v>3400</v>
      </c>
      <c r="C88" s="0" t="s">
        <v>3401</v>
      </c>
      <c r="D88" s="0" t="s">
        <v>3433</v>
      </c>
      <c r="E88" s="0" t="s">
        <v>3434</v>
      </c>
      <c r="F88" s="0" t="s">
        <v>3242</v>
      </c>
      <c r="G88" s="0" t="s">
        <v>3435</v>
      </c>
    </row>
    <row customHeight="1" ht="11.25">
      <c r="A89" s="373" t="s">
        <v>16</v>
      </c>
      <c r="B89" s="0" t="s">
        <v>3400</v>
      </c>
      <c r="C89" s="0" t="s">
        <v>3401</v>
      </c>
      <c r="D89" s="0" t="s">
        <v>3436</v>
      </c>
      <c r="E89" s="0" t="s">
        <v>3437</v>
      </c>
      <c r="F89" s="0" t="s">
        <v>3242</v>
      </c>
      <c r="G89" s="0" t="s">
        <v>3438</v>
      </c>
    </row>
    <row customHeight="1" ht="11.25">
      <c r="A90" s="373" t="s">
        <v>16</v>
      </c>
      <c r="B90" s="0" t="s">
        <v>3400</v>
      </c>
      <c r="C90" s="0" t="s">
        <v>3401</v>
      </c>
      <c r="D90" s="0" t="s">
        <v>3439</v>
      </c>
      <c r="E90" s="0" t="s">
        <v>3440</v>
      </c>
      <c r="F90" s="0" t="s">
        <v>3238</v>
      </c>
      <c r="G90" s="0" t="s">
        <v>3441</v>
      </c>
    </row>
    <row customHeight="1" ht="11.25">
      <c r="A91" s="373" t="s">
        <v>16</v>
      </c>
      <c r="B91" s="0" t="s">
        <v>3442</v>
      </c>
      <c r="C91" s="0" t="s">
        <v>3443</v>
      </c>
      <c r="D91" s="0" t="s">
        <v>3442</v>
      </c>
      <c r="E91" s="0" t="s">
        <v>3443</v>
      </c>
      <c r="F91" s="0" t="s">
        <v>3269</v>
      </c>
      <c r="G91" s="0" t="s">
        <v>3444</v>
      </c>
    </row>
    <row customHeight="1" ht="11.25">
      <c r="A92" s="373" t="s">
        <v>16</v>
      </c>
      <c r="B92" s="0" t="s">
        <v>3445</v>
      </c>
      <c r="C92" s="0" t="s">
        <v>3446</v>
      </c>
      <c r="D92" s="0" t="s">
        <v>3445</v>
      </c>
      <c r="E92" s="0" t="s">
        <v>3446</v>
      </c>
      <c r="F92" s="0" t="s">
        <v>3269</v>
      </c>
      <c r="G92" s="0" t="s">
        <v>3447</v>
      </c>
    </row>
    <row customHeight="1" ht="11.25">
      <c r="A93" s="373" t="s">
        <v>16</v>
      </c>
      <c r="B93" s="0" t="s">
        <v>3448</v>
      </c>
      <c r="C93" s="0" t="s">
        <v>3449</v>
      </c>
      <c r="D93" s="0" t="s">
        <v>3450</v>
      </c>
      <c r="E93" s="0" t="s">
        <v>3451</v>
      </c>
      <c r="F93" s="0" t="s">
        <v>3242</v>
      </c>
      <c r="G93" s="0" t="s">
        <v>3452</v>
      </c>
    </row>
    <row customHeight="1" ht="11.25">
      <c r="A94" s="373" t="s">
        <v>16</v>
      </c>
      <c r="B94" s="0" t="s">
        <v>3448</v>
      </c>
      <c r="C94" s="0" t="s">
        <v>3449</v>
      </c>
      <c r="D94" s="0" t="s">
        <v>3453</v>
      </c>
      <c r="E94" s="0" t="s">
        <v>3454</v>
      </c>
      <c r="F94" s="0" t="s">
        <v>3242</v>
      </c>
      <c r="G94" s="0" t="s">
        <v>3455</v>
      </c>
    </row>
    <row customHeight="1" ht="11.25">
      <c r="A95" s="373" t="s">
        <v>16</v>
      </c>
      <c r="B95" s="0" t="s">
        <v>3448</v>
      </c>
      <c r="C95" s="0" t="s">
        <v>3449</v>
      </c>
      <c r="D95" s="0" t="s">
        <v>3456</v>
      </c>
      <c r="E95" s="0" t="s">
        <v>3457</v>
      </c>
      <c r="F95" s="0" t="s">
        <v>3242</v>
      </c>
      <c r="G95" s="0" t="s">
        <v>3458</v>
      </c>
    </row>
    <row customHeight="1" ht="11.25">
      <c r="A96" s="373" t="s">
        <v>16</v>
      </c>
      <c r="B96" s="0" t="s">
        <v>3448</v>
      </c>
      <c r="C96" s="0" t="s">
        <v>3449</v>
      </c>
      <c r="D96" s="0" t="s">
        <v>3459</v>
      </c>
      <c r="E96" s="0" t="s">
        <v>3460</v>
      </c>
      <c r="F96" s="0" t="s">
        <v>3242</v>
      </c>
      <c r="G96" s="0" t="s">
        <v>3461</v>
      </c>
    </row>
    <row customHeight="1" ht="11.25">
      <c r="A97" s="373" t="s">
        <v>16</v>
      </c>
      <c r="B97" s="0" t="s">
        <v>3448</v>
      </c>
      <c r="C97" s="0" t="s">
        <v>3449</v>
      </c>
      <c r="D97" s="0" t="s">
        <v>3462</v>
      </c>
      <c r="E97" s="0" t="s">
        <v>3463</v>
      </c>
      <c r="F97" s="0" t="s">
        <v>3242</v>
      </c>
      <c r="G97" s="0" t="s">
        <v>3464</v>
      </c>
    </row>
    <row customHeight="1" ht="11.25">
      <c r="A98" s="373" t="s">
        <v>16</v>
      </c>
      <c r="B98" s="0" t="s">
        <v>3448</v>
      </c>
      <c r="C98" s="0" t="s">
        <v>3449</v>
      </c>
      <c r="D98" s="0" t="s">
        <v>3465</v>
      </c>
      <c r="E98" s="0" t="s">
        <v>3466</v>
      </c>
      <c r="F98" s="0" t="s">
        <v>3242</v>
      </c>
      <c r="G98" s="0" t="s">
        <v>3467</v>
      </c>
    </row>
    <row customHeight="1" ht="11.25">
      <c r="A99" s="373" t="s">
        <v>16</v>
      </c>
      <c r="B99" s="0" t="s">
        <v>3448</v>
      </c>
      <c r="C99" s="0" t="s">
        <v>3449</v>
      </c>
      <c r="D99" s="0" t="s">
        <v>3468</v>
      </c>
      <c r="E99" s="0" t="s">
        <v>3469</v>
      </c>
      <c r="F99" s="0" t="s">
        <v>3242</v>
      </c>
      <c r="G99" s="0" t="s">
        <v>3470</v>
      </c>
    </row>
    <row customHeight="1" ht="11.25">
      <c r="A100" s="373" t="s">
        <v>16</v>
      </c>
      <c r="B100" s="0" t="s">
        <v>3448</v>
      </c>
      <c r="C100" s="0" t="s">
        <v>3449</v>
      </c>
      <c r="D100" s="0" t="s">
        <v>3471</v>
      </c>
      <c r="E100" s="0" t="s">
        <v>3472</v>
      </c>
      <c r="F100" s="0" t="s">
        <v>3242</v>
      </c>
      <c r="G100" s="0" t="s">
        <v>3473</v>
      </c>
    </row>
    <row customHeight="1" ht="11.25">
      <c r="A101" s="373" t="s">
        <v>16</v>
      </c>
      <c r="B101" s="0" t="s">
        <v>3448</v>
      </c>
      <c r="C101" s="0" t="s">
        <v>3449</v>
      </c>
      <c r="D101" s="0" t="s">
        <v>3474</v>
      </c>
      <c r="E101" s="0" t="s">
        <v>3475</v>
      </c>
      <c r="F101" s="0" t="s">
        <v>3242</v>
      </c>
      <c r="G101" s="0" t="s">
        <v>3476</v>
      </c>
    </row>
    <row customHeight="1" ht="11.25">
      <c r="A102" s="373" t="s">
        <v>16</v>
      </c>
      <c r="B102" s="0" t="s">
        <v>3448</v>
      </c>
      <c r="C102" s="0" t="s">
        <v>3449</v>
      </c>
      <c r="D102" s="0" t="s">
        <v>3448</v>
      </c>
      <c r="E102" s="0" t="s">
        <v>3449</v>
      </c>
      <c r="F102" s="0" t="s">
        <v>3239</v>
      </c>
      <c r="G102" s="0" t="s">
        <v>3477</v>
      </c>
    </row>
    <row customHeight="1" ht="11.25">
      <c r="A103" s="373" t="s">
        <v>16</v>
      </c>
      <c r="B103" s="0" t="s">
        <v>3448</v>
      </c>
      <c r="C103" s="0" t="s">
        <v>3449</v>
      </c>
      <c r="D103" s="0" t="s">
        <v>3478</v>
      </c>
      <c r="E103" s="0" t="s">
        <v>3479</v>
      </c>
      <c r="F103" s="0" t="s">
        <v>3242</v>
      </c>
      <c r="G103" s="0" t="s">
        <v>3480</v>
      </c>
    </row>
    <row customHeight="1" ht="11.25">
      <c r="A104" s="373" t="s">
        <v>16</v>
      </c>
      <c r="B104" s="0" t="s">
        <v>3448</v>
      </c>
      <c r="C104" s="0" t="s">
        <v>3449</v>
      </c>
      <c r="D104" s="0" t="s">
        <v>3481</v>
      </c>
      <c r="E104" s="0" t="s">
        <v>3482</v>
      </c>
      <c r="F104" s="0" t="s">
        <v>3242</v>
      </c>
      <c r="G104" s="0" t="s">
        <v>3483</v>
      </c>
    </row>
    <row customHeight="1" ht="11.25">
      <c r="A105" s="373" t="s">
        <v>16</v>
      </c>
      <c r="B105" s="0" t="s">
        <v>3448</v>
      </c>
      <c r="C105" s="0" t="s">
        <v>3449</v>
      </c>
      <c r="D105" s="0" t="s">
        <v>3484</v>
      </c>
      <c r="E105" s="0" t="s">
        <v>3485</v>
      </c>
      <c r="F105" s="0" t="s">
        <v>3242</v>
      </c>
      <c r="G105" s="0" t="s">
        <v>3486</v>
      </c>
    </row>
    <row customHeight="1" ht="11.25">
      <c r="A106" s="373" t="s">
        <v>16</v>
      </c>
      <c r="B106" s="0" t="s">
        <v>3487</v>
      </c>
      <c r="C106" s="0" t="s">
        <v>3488</v>
      </c>
      <c r="D106" s="0" t="s">
        <v>3487</v>
      </c>
      <c r="E106" s="0" t="s">
        <v>3488</v>
      </c>
      <c r="F106" s="0" t="s">
        <v>3269</v>
      </c>
      <c r="G106" s="0" t="s">
        <v>3489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C785E-2CAB-2DB8-FF22-A77B3E399B1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3490</v>
      </c>
      <c r="B1" s="835" t="s">
        <v>3491</v>
      </c>
      <c r="C1" s="1159" t="s">
        <v>3492</v>
      </c>
      <c r="D1" s="835" t="s">
        <v>3493</v>
      </c>
      <c r="E1" s="835" t="s">
        <v>3494</v>
      </c>
      <c r="F1" s="1159" t="s">
        <v>3495</v>
      </c>
      <c r="G1" s="1159" t="s">
        <v>3496</v>
      </c>
      <c r="H1" s="1159" t="s">
        <v>3497</v>
      </c>
      <c r="I1" s="1159" t="s">
        <v>3498</v>
      </c>
    </row>
    <row customHeight="1" ht="11.25">
      <c r="A2" s="1691" t="s">
        <v>112</v>
      </c>
      <c r="B2" s="1691" t="s">
        <v>3499</v>
      </c>
      <c r="C2" s="1691" t="s">
        <v>28</v>
      </c>
      <c r="D2" s="1691" t="s">
        <v>3500</v>
      </c>
      <c r="E2" s="1691" t="s">
        <v>3501</v>
      </c>
      <c r="F2" s="1691" t="s">
        <v>28</v>
      </c>
      <c r="G2" s="1691" t="s">
        <v>28</v>
      </c>
      <c r="H2" s="1691" t="s">
        <v>28</v>
      </c>
      <c r="I2" s="1691" t="s">
        <v>28</v>
      </c>
    </row>
    <row customHeight="1" ht="11.25">
      <c r="A3" s="1691" t="s">
        <v>113</v>
      </c>
      <c r="B3" s="1691" t="s">
        <v>3502</v>
      </c>
      <c r="C3" s="1691" t="s">
        <v>28</v>
      </c>
      <c r="D3" s="1691" t="s">
        <v>3503</v>
      </c>
      <c r="E3" s="1691" t="s">
        <v>3504</v>
      </c>
      <c r="F3" s="1691" t="s">
        <v>28</v>
      </c>
      <c r="G3" s="1691" t="s">
        <v>28</v>
      </c>
      <c r="H3" s="1691" t="s">
        <v>28</v>
      </c>
      <c r="I3" s="1691" t="s">
        <v>28</v>
      </c>
    </row>
    <row customHeight="1" ht="11.25">
      <c r="A4" s="1691" t="s">
        <v>93</v>
      </c>
      <c r="B4" s="1691" t="s">
        <v>3505</v>
      </c>
      <c r="C4" s="1691" t="s">
        <v>28</v>
      </c>
      <c r="D4" s="1691" t="s">
        <v>3506</v>
      </c>
      <c r="E4" s="1691" t="s">
        <v>3504</v>
      </c>
      <c r="F4" s="1691" t="s">
        <v>28</v>
      </c>
      <c r="G4" s="1691" t="s">
        <v>28</v>
      </c>
      <c r="H4" s="1691" t="s">
        <v>28</v>
      </c>
      <c r="I4" s="1691" t="s">
        <v>28</v>
      </c>
    </row>
    <row customHeight="1" ht="11.25">
      <c r="A5" s="1691" t="s">
        <v>94</v>
      </c>
      <c r="B5" s="1691" t="s">
        <v>3507</v>
      </c>
      <c r="C5" s="1691" t="s">
        <v>28</v>
      </c>
      <c r="D5" s="1691" t="s">
        <v>3506</v>
      </c>
      <c r="E5" s="1691" t="s">
        <v>3504</v>
      </c>
      <c r="F5" s="1691" t="s">
        <v>28</v>
      </c>
      <c r="G5" s="1691" t="s">
        <v>28</v>
      </c>
      <c r="H5" s="1691" t="s">
        <v>28</v>
      </c>
      <c r="I5" s="1691" t="s">
        <v>28</v>
      </c>
    </row>
    <row customHeight="1" ht="11.25">
      <c r="A6" s="1691" t="s">
        <v>114</v>
      </c>
      <c r="B6" s="1691" t="s">
        <v>3508</v>
      </c>
      <c r="C6" s="1691" t="s">
        <v>28</v>
      </c>
      <c r="D6" s="1691" t="s">
        <v>3509</v>
      </c>
      <c r="E6" s="1691" t="s">
        <v>3510</v>
      </c>
      <c r="F6" s="1691" t="s">
        <v>28</v>
      </c>
      <c r="G6" s="1691" t="s">
        <v>28</v>
      </c>
      <c r="H6" s="1691" t="s">
        <v>28</v>
      </c>
      <c r="I6" s="1691" t="s">
        <v>28</v>
      </c>
    </row>
    <row customHeight="1" ht="11.25">
      <c r="A7" s="1691" t="s">
        <v>95</v>
      </c>
      <c r="B7" s="1691" t="s">
        <v>3511</v>
      </c>
      <c r="C7" s="1691" t="s">
        <v>28</v>
      </c>
      <c r="D7" s="1691" t="s">
        <v>3503</v>
      </c>
      <c r="E7" s="1691" t="s">
        <v>3512</v>
      </c>
      <c r="F7" s="1691" t="s">
        <v>28</v>
      </c>
      <c r="G7" s="1691" t="s">
        <v>28</v>
      </c>
      <c r="H7" s="1691" t="s">
        <v>28</v>
      </c>
      <c r="I7" s="1691" t="s">
        <v>28</v>
      </c>
    </row>
    <row customHeight="1" ht="11.25">
      <c r="A8" s="1691" t="s">
        <v>96</v>
      </c>
      <c r="B8" s="1691" t="s">
        <v>3513</v>
      </c>
      <c r="C8" s="1691" t="s">
        <v>28</v>
      </c>
      <c r="D8" s="1691" t="s">
        <v>3503</v>
      </c>
      <c r="E8" s="1691" t="s">
        <v>3512</v>
      </c>
      <c r="F8" s="1691" t="s">
        <v>28</v>
      </c>
      <c r="G8" s="1691" t="s">
        <v>28</v>
      </c>
      <c r="H8" s="1691" t="s">
        <v>28</v>
      </c>
      <c r="I8" s="1691" t="s">
        <v>28</v>
      </c>
    </row>
    <row customHeight="1" ht="11.25">
      <c r="A9" s="1691" t="s">
        <v>115</v>
      </c>
      <c r="B9" s="1691" t="s">
        <v>3514</v>
      </c>
      <c r="C9" s="1691" t="s">
        <v>28</v>
      </c>
      <c r="D9" s="1691" t="s">
        <v>3503</v>
      </c>
      <c r="E9" s="1691" t="s">
        <v>3504</v>
      </c>
      <c r="F9" s="1691" t="s">
        <v>28</v>
      </c>
      <c r="G9" s="1691" t="s">
        <v>28</v>
      </c>
      <c r="H9" s="1691" t="s">
        <v>28</v>
      </c>
      <c r="I9" s="1691" t="s">
        <v>28</v>
      </c>
    </row>
    <row customHeight="1" ht="11.25">
      <c r="A10" s="1691" t="s">
        <v>151</v>
      </c>
      <c r="B10" s="1691" t="s">
        <v>3515</v>
      </c>
      <c r="C10" s="1691" t="s">
        <v>28</v>
      </c>
      <c r="D10" s="1691" t="s">
        <v>3503</v>
      </c>
      <c r="E10" s="1691" t="s">
        <v>3512</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93146-EE68-B8C4-F421-CF3B3D5D1F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8CA2-EFD9-419E-CFAA-7DB9D1FB7E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"Сургутская ГРЭС-2" ПАО "Юнипро"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91</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D4A5B-0DB8-946D-6DE2-66FC3ACA10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3516</v>
      </c>
    </row>
    <row customHeight="1" ht="11.25">
      <c r="A2" s="64" t="s">
        <v>101</v>
      </c>
      <c r="B2" s="64" t="s">
        <v>3517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25F6D-6D14-9DF4-DBCF-EA2B1FFE0A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3518</v>
      </c>
      <c r="B1" s="835" t="s">
        <v>3519</v>
      </c>
    </row>
    <row customHeight="1" ht="11.25">
      <c r="A2" s="835">
        <v>4213775</v>
      </c>
      <c r="B2" s="835" t="s">
        <v>1232</v>
      </c>
    </row>
    <row customHeight="1" ht="11.25">
      <c r="A3" s="835">
        <v>4213784</v>
      </c>
      <c r="B3" s="835" t="s">
        <v>1266</v>
      </c>
    </row>
    <row customHeight="1" ht="11.25">
      <c r="A4" s="835">
        <v>4213781</v>
      </c>
      <c r="B4" s="835" t="s">
        <v>1259</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1399</v>
      </c>
    </row>
    <row customHeight="1" ht="11.25">
      <c r="A10" s="835">
        <v>4213783</v>
      </c>
      <c r="B10" s="835" t="s">
        <v>1414</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982CF-70A6-6109-0474-284EBC5F8DD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3518</v>
      </c>
      <c r="B1" s="835" t="s">
        <v>3520</v>
      </c>
    </row>
    <row customHeight="1" ht="11.25">
      <c r="A2" s="835" t="s">
        <v>3521</v>
      </c>
      <c r="B2" s="835" t="s">
        <v>1513</v>
      </c>
    </row>
    <row customHeight="1" ht="11.25">
      <c r="A3" s="835" t="s">
        <v>3522</v>
      </c>
      <c r="B3" s="835" t="s">
        <v>1523</v>
      </c>
    </row>
    <row customHeight="1" ht="11.25">
      <c r="A4" s="835" t="s">
        <v>3523</v>
      </c>
      <c r="B4" s="835" t="s">
        <v>1532</v>
      </c>
    </row>
    <row customHeight="1" ht="11.25">
      <c r="A5" s="835" t="s">
        <v>3524</v>
      </c>
      <c r="B5" s="835" t="s">
        <v>1541</v>
      </c>
    </row>
    <row customHeight="1" ht="11.25">
      <c r="A6" s="835" t="s">
        <v>3525</v>
      </c>
      <c r="B6" s="835" t="s">
        <v>1547</v>
      </c>
    </row>
    <row customHeight="1" ht="11.25">
      <c r="A7" s="835" t="s">
        <v>3526</v>
      </c>
      <c r="B7" s="835" t="s">
        <v>1555</v>
      </c>
    </row>
    <row customHeight="1" ht="11.25">
      <c r="A8" s="835" t="s">
        <v>3527</v>
      </c>
      <c r="B8" s="835"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93A0E-E1EA-F407-B905-B97F4332C92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3227</v>
      </c>
      <c r="B1" s="373" t="s">
        <v>3228</v>
      </c>
      <c r="C1" s="373" t="s">
        <v>3229</v>
      </c>
      <c r="D1" s="373" t="s">
        <v>3230</v>
      </c>
      <c r="E1" s="0" t="s">
        <v>3231</v>
      </c>
      <c r="F1" s="0" t="s">
        <v>3232</v>
      </c>
      <c r="G1" s="0" t="s">
        <v>3233</v>
      </c>
    </row>
    <row customHeight="1" ht="11.25">
      <c r="A2" s="0" t="s">
        <v>16</v>
      </c>
      <c r="B2" s="0" t="s">
        <v>3234</v>
      </c>
      <c r="C2" s="0" t="s">
        <v>3235</v>
      </c>
      <c r="D2" s="0" t="s">
        <v>3236</v>
      </c>
      <c r="E2" s="0" t="s">
        <v>3237</v>
      </c>
      <c r="F2" s="0" t="s">
        <v>3238</v>
      </c>
      <c r="G2" s="0" t="s">
        <v>112</v>
      </c>
    </row>
    <row customHeight="1" ht="11.25">
      <c r="A3" s="0" t="s">
        <v>16</v>
      </c>
      <c r="B3" s="0" t="s">
        <v>3234</v>
      </c>
      <c r="C3" s="0" t="s">
        <v>3235</v>
      </c>
      <c r="D3" s="0" t="s">
        <v>3234</v>
      </c>
      <c r="E3" s="0" t="s">
        <v>3235</v>
      </c>
      <c r="F3" s="0" t="s">
        <v>3239</v>
      </c>
      <c r="G3" s="0" t="s">
        <v>113</v>
      </c>
    </row>
    <row customHeight="1" ht="11.25">
      <c r="A4" s="0" t="s">
        <v>16</v>
      </c>
      <c r="B4" s="0" t="s">
        <v>3234</v>
      </c>
      <c r="C4" s="0" t="s">
        <v>3235</v>
      </c>
      <c r="D4" s="0" t="s">
        <v>3240</v>
      </c>
      <c r="E4" s="0" t="s">
        <v>3241</v>
      </c>
      <c r="F4" s="0" t="s">
        <v>3242</v>
      </c>
      <c r="G4" s="0" t="s">
        <v>93</v>
      </c>
    </row>
    <row customHeight="1" ht="11.25">
      <c r="A5" s="0" t="s">
        <v>16</v>
      </c>
      <c r="B5" s="0" t="s">
        <v>3234</v>
      </c>
      <c r="C5" s="0" t="s">
        <v>3235</v>
      </c>
      <c r="D5" s="0" t="s">
        <v>3243</v>
      </c>
      <c r="E5" s="0" t="s">
        <v>3244</v>
      </c>
      <c r="F5" s="0" t="s">
        <v>3242</v>
      </c>
      <c r="G5" s="0" t="s">
        <v>94</v>
      </c>
    </row>
    <row customHeight="1" ht="11.25">
      <c r="A6" s="0" t="s">
        <v>16</v>
      </c>
      <c r="B6" s="0" t="s">
        <v>3234</v>
      </c>
      <c r="C6" s="0" t="s">
        <v>3235</v>
      </c>
      <c r="D6" s="0" t="s">
        <v>3245</v>
      </c>
      <c r="E6" s="0" t="s">
        <v>3246</v>
      </c>
      <c r="F6" s="0" t="s">
        <v>3242</v>
      </c>
      <c r="G6" s="0" t="s">
        <v>114</v>
      </c>
    </row>
    <row customHeight="1" ht="11.25">
      <c r="A7" s="0" t="s">
        <v>16</v>
      </c>
      <c r="B7" s="0" t="s">
        <v>3234</v>
      </c>
      <c r="C7" s="0" t="s">
        <v>3235</v>
      </c>
      <c r="D7" s="0" t="s">
        <v>3247</v>
      </c>
      <c r="E7" s="0" t="s">
        <v>3248</v>
      </c>
      <c r="F7" s="0" t="s">
        <v>3242</v>
      </c>
      <c r="G7" s="0" t="s">
        <v>95</v>
      </c>
    </row>
    <row customHeight="1" ht="11.25">
      <c r="A8" s="0" t="s">
        <v>16</v>
      </c>
      <c r="B8" s="0" t="s">
        <v>3234</v>
      </c>
      <c r="C8" s="0" t="s">
        <v>3235</v>
      </c>
      <c r="D8" s="0" t="s">
        <v>3249</v>
      </c>
      <c r="E8" s="0" t="s">
        <v>3250</v>
      </c>
      <c r="F8" s="0" t="s">
        <v>3242</v>
      </c>
      <c r="G8" s="0" t="s">
        <v>96</v>
      </c>
    </row>
    <row customHeight="1" ht="11.25">
      <c r="A9" s="0" t="s">
        <v>16</v>
      </c>
      <c r="B9" s="0" t="s">
        <v>3234</v>
      </c>
      <c r="C9" s="0" t="s">
        <v>3235</v>
      </c>
      <c r="D9" s="0" t="s">
        <v>3251</v>
      </c>
      <c r="E9" s="0" t="s">
        <v>3252</v>
      </c>
      <c r="F9" s="0" t="s">
        <v>3242</v>
      </c>
      <c r="G9" s="0" t="s">
        <v>115</v>
      </c>
    </row>
    <row customHeight="1" ht="11.25">
      <c r="A10" s="0" t="s">
        <v>16</v>
      </c>
      <c r="B10" s="0" t="s">
        <v>3253</v>
      </c>
      <c r="C10" s="0" t="s">
        <v>3254</v>
      </c>
      <c r="D10" s="0" t="s">
        <v>3253</v>
      </c>
      <c r="E10" s="0" t="s">
        <v>3254</v>
      </c>
      <c r="F10" s="0" t="s">
        <v>3239</v>
      </c>
      <c r="G10" s="0" t="s">
        <v>151</v>
      </c>
    </row>
    <row customHeight="1" ht="11.25">
      <c r="A11" s="0" t="s">
        <v>16</v>
      </c>
      <c r="B11" s="0" t="s">
        <v>3253</v>
      </c>
      <c r="C11" s="0" t="s">
        <v>3254</v>
      </c>
      <c r="D11" s="0" t="s">
        <v>3255</v>
      </c>
      <c r="E11" s="0" t="s">
        <v>3256</v>
      </c>
      <c r="F11" s="0" t="s">
        <v>3238</v>
      </c>
      <c r="G11" s="0" t="s">
        <v>152</v>
      </c>
    </row>
    <row customHeight="1" ht="11.25">
      <c r="A12" s="0" t="s">
        <v>16</v>
      </c>
      <c r="B12" s="0" t="s">
        <v>3253</v>
      </c>
      <c r="C12" s="0" t="s">
        <v>3254</v>
      </c>
      <c r="D12" s="0" t="s">
        <v>3257</v>
      </c>
      <c r="E12" s="0" t="s">
        <v>3258</v>
      </c>
      <c r="F12" s="0" t="s">
        <v>3238</v>
      </c>
      <c r="G12" s="0" t="s">
        <v>153</v>
      </c>
    </row>
    <row customHeight="1" ht="11.25">
      <c r="A13" s="0" t="s">
        <v>16</v>
      </c>
      <c r="B13" s="0" t="s">
        <v>3253</v>
      </c>
      <c r="C13" s="0" t="s">
        <v>3254</v>
      </c>
      <c r="D13" s="0" t="s">
        <v>3259</v>
      </c>
      <c r="E13" s="0" t="s">
        <v>3260</v>
      </c>
      <c r="F13" s="0" t="s">
        <v>3242</v>
      </c>
      <c r="G13" s="0" t="s">
        <v>154</v>
      </c>
    </row>
    <row customHeight="1" ht="11.25">
      <c r="A14" s="0" t="s">
        <v>16</v>
      </c>
      <c r="B14" s="0" t="s">
        <v>3253</v>
      </c>
      <c r="C14" s="0" t="s">
        <v>3254</v>
      </c>
      <c r="D14" s="0" t="s">
        <v>3261</v>
      </c>
      <c r="E14" s="0" t="s">
        <v>3262</v>
      </c>
      <c r="F14" s="0" t="s">
        <v>3242</v>
      </c>
      <c r="G14" s="0" t="s">
        <v>155</v>
      </c>
    </row>
    <row customHeight="1" ht="11.25">
      <c r="A15" s="0" t="s">
        <v>16</v>
      </c>
      <c r="B15" s="0" t="s">
        <v>3253</v>
      </c>
      <c r="C15" s="0" t="s">
        <v>3254</v>
      </c>
      <c r="D15" s="0" t="s">
        <v>3263</v>
      </c>
      <c r="E15" s="0" t="s">
        <v>3264</v>
      </c>
      <c r="F15" s="0" t="s">
        <v>3242</v>
      </c>
      <c r="G15" s="0" t="s">
        <v>156</v>
      </c>
    </row>
    <row customHeight="1" ht="11.25">
      <c r="A16" s="0" t="s">
        <v>16</v>
      </c>
      <c r="B16" s="0" t="s">
        <v>3253</v>
      </c>
      <c r="C16" s="0" t="s">
        <v>3254</v>
      </c>
      <c r="D16" s="0" t="s">
        <v>3265</v>
      </c>
      <c r="E16" s="0" t="s">
        <v>3266</v>
      </c>
      <c r="F16" s="0" t="s">
        <v>3242</v>
      </c>
      <c r="G16" s="0" t="s">
        <v>1474</v>
      </c>
    </row>
    <row customHeight="1" ht="11.25">
      <c r="A17" s="0" t="s">
        <v>16</v>
      </c>
      <c r="B17" s="0" t="s">
        <v>3267</v>
      </c>
      <c r="C17" s="0" t="s">
        <v>3268</v>
      </c>
      <c r="D17" s="0" t="s">
        <v>3267</v>
      </c>
      <c r="E17" s="0" t="s">
        <v>3268</v>
      </c>
      <c r="F17" s="0" t="s">
        <v>3269</v>
      </c>
      <c r="G17" s="0" t="s">
        <v>1480</v>
      </c>
    </row>
    <row customHeight="1" ht="11.25">
      <c r="A18" s="0" t="s">
        <v>16</v>
      </c>
      <c r="B18" s="0" t="s">
        <v>3270</v>
      </c>
      <c r="C18" s="0" t="s">
        <v>3271</v>
      </c>
      <c r="D18" s="0" t="s">
        <v>3272</v>
      </c>
      <c r="E18" s="0" t="s">
        <v>3273</v>
      </c>
      <c r="F18" s="0" t="s">
        <v>3242</v>
      </c>
      <c r="G18" s="0" t="s">
        <v>1492</v>
      </c>
    </row>
    <row customHeight="1" ht="11.25">
      <c r="A19" s="0" t="s">
        <v>16</v>
      </c>
      <c r="B19" s="0" t="s">
        <v>3270</v>
      </c>
      <c r="C19" s="0" t="s">
        <v>3271</v>
      </c>
      <c r="D19" s="0" t="s">
        <v>3270</v>
      </c>
      <c r="E19" s="0" t="s">
        <v>3271</v>
      </c>
      <c r="F19" s="0" t="s">
        <v>3239</v>
      </c>
      <c r="G19" s="0" t="s">
        <v>1506</v>
      </c>
    </row>
    <row customHeight="1" ht="11.25">
      <c r="A20" s="0" t="s">
        <v>16</v>
      </c>
      <c r="B20" s="0" t="s">
        <v>3270</v>
      </c>
      <c r="C20" s="0" t="s">
        <v>3271</v>
      </c>
      <c r="D20" s="0" t="s">
        <v>3274</v>
      </c>
      <c r="E20" s="0" t="s">
        <v>3275</v>
      </c>
      <c r="F20" s="0" t="s">
        <v>3238</v>
      </c>
      <c r="G20" s="0" t="s">
        <v>1518</v>
      </c>
    </row>
    <row customHeight="1" ht="11.25">
      <c r="A21" s="0" t="s">
        <v>16</v>
      </c>
      <c r="B21" s="0" t="s">
        <v>3270</v>
      </c>
      <c r="C21" s="0" t="s">
        <v>3271</v>
      </c>
      <c r="D21" s="0" t="s">
        <v>3276</v>
      </c>
      <c r="E21" s="0" t="s">
        <v>3277</v>
      </c>
      <c r="F21" s="0" t="s">
        <v>3238</v>
      </c>
      <c r="G21" s="0" t="s">
        <v>1527</v>
      </c>
    </row>
    <row customHeight="1" ht="11.25">
      <c r="A22" s="0" t="s">
        <v>16</v>
      </c>
      <c r="B22" s="0" t="s">
        <v>3270</v>
      </c>
      <c r="C22" s="0" t="s">
        <v>3271</v>
      </c>
      <c r="D22" s="0" t="s">
        <v>3278</v>
      </c>
      <c r="E22" s="0" t="s">
        <v>3279</v>
      </c>
      <c r="F22" s="0" t="s">
        <v>3242</v>
      </c>
      <c r="G22" s="0" t="s">
        <v>1543</v>
      </c>
    </row>
    <row customHeight="1" ht="11.25">
      <c r="A23" s="0" t="s">
        <v>16</v>
      </c>
      <c r="B23" s="0" t="s">
        <v>3270</v>
      </c>
      <c r="C23" s="0" t="s">
        <v>3271</v>
      </c>
      <c r="D23" s="0" t="s">
        <v>3280</v>
      </c>
      <c r="E23" s="0" t="s">
        <v>3281</v>
      </c>
      <c r="F23" s="0" t="s">
        <v>3238</v>
      </c>
      <c r="G23" s="0" t="s">
        <v>1550</v>
      </c>
    </row>
    <row customHeight="1" ht="11.25">
      <c r="A24" s="0" t="s">
        <v>16</v>
      </c>
      <c r="B24" s="0" t="s">
        <v>3270</v>
      </c>
      <c r="C24" s="0" t="s">
        <v>3271</v>
      </c>
      <c r="D24" s="0" t="s">
        <v>3282</v>
      </c>
      <c r="E24" s="0" t="s">
        <v>3283</v>
      </c>
      <c r="F24" s="0" t="s">
        <v>3238</v>
      </c>
      <c r="G24" s="0" t="s">
        <v>1558</v>
      </c>
    </row>
    <row customHeight="1" ht="11.25">
      <c r="A25" s="0" t="s">
        <v>16</v>
      </c>
      <c r="B25" s="0" t="s">
        <v>3270</v>
      </c>
      <c r="C25" s="0" t="s">
        <v>3271</v>
      </c>
      <c r="D25" s="0" t="s">
        <v>3284</v>
      </c>
      <c r="E25" s="0" t="s">
        <v>3285</v>
      </c>
      <c r="F25" s="0" t="s">
        <v>3238</v>
      </c>
      <c r="G25" s="0" t="s">
        <v>1565</v>
      </c>
    </row>
    <row customHeight="1" ht="11.25">
      <c r="A26" s="0" t="s">
        <v>16</v>
      </c>
      <c r="B26" s="0" t="s">
        <v>3270</v>
      </c>
      <c r="C26" s="0" t="s">
        <v>3271</v>
      </c>
      <c r="D26" s="0" t="s">
        <v>3286</v>
      </c>
      <c r="E26" s="0" t="s">
        <v>3287</v>
      </c>
      <c r="F26" s="0" t="s">
        <v>3242</v>
      </c>
      <c r="G26" s="0" t="s">
        <v>1569</v>
      </c>
    </row>
    <row customHeight="1" ht="11.25">
      <c r="A27" s="0" t="s">
        <v>16</v>
      </c>
      <c r="B27" s="0" t="s">
        <v>3270</v>
      </c>
      <c r="C27" s="0" t="s">
        <v>3271</v>
      </c>
      <c r="D27" s="0" t="s">
        <v>3288</v>
      </c>
      <c r="E27" s="0" t="s">
        <v>3289</v>
      </c>
      <c r="F27" s="0" t="s">
        <v>3242</v>
      </c>
      <c r="G27" s="0" t="s">
        <v>1574</v>
      </c>
    </row>
    <row customHeight="1" ht="11.25">
      <c r="A28" s="0" t="s">
        <v>16</v>
      </c>
      <c r="B28" s="0" t="s">
        <v>3270</v>
      </c>
      <c r="C28" s="0" t="s">
        <v>3271</v>
      </c>
      <c r="D28" s="0" t="s">
        <v>3290</v>
      </c>
      <c r="E28" s="0" t="s">
        <v>3291</v>
      </c>
      <c r="F28" s="0" t="s">
        <v>3242</v>
      </c>
      <c r="G28" s="0" t="s">
        <v>1582</v>
      </c>
    </row>
    <row customHeight="1" ht="11.25">
      <c r="A29" s="0" t="s">
        <v>16</v>
      </c>
      <c r="B29" s="0" t="s">
        <v>3292</v>
      </c>
      <c r="C29" s="0" t="s">
        <v>3293</v>
      </c>
      <c r="D29" s="0" t="s">
        <v>3292</v>
      </c>
      <c r="E29" s="0" t="s">
        <v>3293</v>
      </c>
      <c r="F29" s="0" t="s">
        <v>3269</v>
      </c>
      <c r="G29" s="0" t="s">
        <v>1584</v>
      </c>
    </row>
    <row customHeight="1" ht="11.25">
      <c r="A30" s="0" t="s">
        <v>16</v>
      </c>
      <c r="B30" s="0" t="s">
        <v>3294</v>
      </c>
      <c r="C30" s="0" t="s">
        <v>3295</v>
      </c>
      <c r="D30" s="0" t="s">
        <v>3294</v>
      </c>
      <c r="E30" s="0" t="s">
        <v>3295</v>
      </c>
      <c r="F30" s="0" t="s">
        <v>3269</v>
      </c>
      <c r="G30" s="0" t="s">
        <v>1587</v>
      </c>
    </row>
    <row customHeight="1" ht="11.25">
      <c r="A31" s="0" t="s">
        <v>16</v>
      </c>
      <c r="B31" s="0" t="s">
        <v>3296</v>
      </c>
      <c r="C31" s="0" t="s">
        <v>3297</v>
      </c>
      <c r="D31" s="0" t="s">
        <v>3296</v>
      </c>
      <c r="E31" s="0" t="s">
        <v>3297</v>
      </c>
      <c r="F31" s="0" t="s">
        <v>3269</v>
      </c>
      <c r="G31" s="0" t="s">
        <v>1592</v>
      </c>
    </row>
    <row customHeight="1" ht="11.25">
      <c r="A32" s="0" t="s">
        <v>16</v>
      </c>
      <c r="B32" s="0" t="s">
        <v>3298</v>
      </c>
      <c r="C32" s="0" t="s">
        <v>3299</v>
      </c>
      <c r="D32" s="0" t="s">
        <v>3300</v>
      </c>
      <c r="E32" s="0" t="s">
        <v>3301</v>
      </c>
      <c r="F32" s="0" t="s">
        <v>3242</v>
      </c>
      <c r="G32" s="0" t="s">
        <v>1594</v>
      </c>
    </row>
    <row customHeight="1" ht="11.25">
      <c r="A33" s="0" t="s">
        <v>16</v>
      </c>
      <c r="B33" s="0" t="s">
        <v>3298</v>
      </c>
      <c r="C33" s="0" t="s">
        <v>3299</v>
      </c>
      <c r="D33" s="0" t="s">
        <v>3302</v>
      </c>
      <c r="E33" s="0" t="s">
        <v>3303</v>
      </c>
      <c r="F33" s="0" t="s">
        <v>3242</v>
      </c>
      <c r="G33" s="0" t="s">
        <v>1596</v>
      </c>
    </row>
    <row customHeight="1" ht="11.25">
      <c r="A34" s="0" t="s">
        <v>16</v>
      </c>
      <c r="B34" s="0" t="s">
        <v>3298</v>
      </c>
      <c r="C34" s="0" t="s">
        <v>3299</v>
      </c>
      <c r="D34" s="0" t="s">
        <v>3304</v>
      </c>
      <c r="E34" s="0" t="s">
        <v>3305</v>
      </c>
      <c r="F34" s="0" t="s">
        <v>3242</v>
      </c>
      <c r="G34" s="0" t="s">
        <v>1598</v>
      </c>
    </row>
    <row customHeight="1" ht="11.25">
      <c r="A35" s="0" t="s">
        <v>16</v>
      </c>
      <c r="B35" s="0" t="s">
        <v>3298</v>
      </c>
      <c r="C35" s="0" t="s">
        <v>3299</v>
      </c>
      <c r="D35" s="0" t="s">
        <v>3298</v>
      </c>
      <c r="E35" s="0" t="s">
        <v>3299</v>
      </c>
      <c r="F35" s="0" t="s">
        <v>3239</v>
      </c>
      <c r="G35" s="0" t="s">
        <v>1603</v>
      </c>
    </row>
    <row customHeight="1" ht="11.25">
      <c r="A36" s="0" t="s">
        <v>16</v>
      </c>
      <c r="B36" s="0" t="s">
        <v>3298</v>
      </c>
      <c r="C36" s="0" t="s">
        <v>3299</v>
      </c>
      <c r="D36" s="0" t="s">
        <v>3306</v>
      </c>
      <c r="E36" s="0" t="s">
        <v>3307</v>
      </c>
      <c r="F36" s="0" t="s">
        <v>3238</v>
      </c>
      <c r="G36" s="0" t="s">
        <v>1608</v>
      </c>
    </row>
    <row customHeight="1" ht="11.25">
      <c r="A37" s="0" t="s">
        <v>16</v>
      </c>
      <c r="B37" s="0" t="s">
        <v>3298</v>
      </c>
      <c r="C37" s="0" t="s">
        <v>3299</v>
      </c>
      <c r="D37" s="0" t="s">
        <v>3308</v>
      </c>
      <c r="E37" s="0" t="s">
        <v>3309</v>
      </c>
      <c r="F37" s="0" t="s">
        <v>3242</v>
      </c>
      <c r="G37" s="0" t="s">
        <v>1612</v>
      </c>
    </row>
    <row customHeight="1" ht="11.25">
      <c r="A38" s="0" t="s">
        <v>16</v>
      </c>
      <c r="B38" s="0" t="s">
        <v>3298</v>
      </c>
      <c r="C38" s="0" t="s">
        <v>3299</v>
      </c>
      <c r="D38" s="0" t="s">
        <v>3310</v>
      </c>
      <c r="E38" s="0" t="s">
        <v>3311</v>
      </c>
      <c r="F38" s="0" t="s">
        <v>3242</v>
      </c>
      <c r="G38" s="0" t="s">
        <v>1620</v>
      </c>
    </row>
    <row customHeight="1" ht="11.25">
      <c r="A39" s="0" t="s">
        <v>16</v>
      </c>
      <c r="B39" s="0" t="s">
        <v>3298</v>
      </c>
      <c r="C39" s="0" t="s">
        <v>3299</v>
      </c>
      <c r="D39" s="0" t="s">
        <v>3312</v>
      </c>
      <c r="E39" s="0" t="s">
        <v>3313</v>
      </c>
      <c r="F39" s="0" t="s">
        <v>3242</v>
      </c>
      <c r="G39" s="0" t="s">
        <v>1626</v>
      </c>
    </row>
    <row customHeight="1" ht="11.25">
      <c r="A40" s="0" t="s">
        <v>16</v>
      </c>
      <c r="B40" s="0" t="s">
        <v>3298</v>
      </c>
      <c r="C40" s="0" t="s">
        <v>3299</v>
      </c>
      <c r="D40" s="0" t="s">
        <v>3314</v>
      </c>
      <c r="E40" s="0" t="s">
        <v>3315</v>
      </c>
      <c r="F40" s="0" t="s">
        <v>3242</v>
      </c>
      <c r="G40" s="0" t="s">
        <v>1631</v>
      </c>
    </row>
    <row customHeight="1" ht="11.25">
      <c r="A41" s="0" t="s">
        <v>16</v>
      </c>
      <c r="B41" s="0" t="s">
        <v>3316</v>
      </c>
      <c r="C41" s="0" t="s">
        <v>3317</v>
      </c>
      <c r="D41" s="0" t="s">
        <v>3316</v>
      </c>
      <c r="E41" s="0" t="s">
        <v>3317</v>
      </c>
      <c r="F41" s="0" t="s">
        <v>3269</v>
      </c>
      <c r="G41" s="0" t="s">
        <v>1635</v>
      </c>
    </row>
    <row customHeight="1" ht="11.25">
      <c r="A42" s="0" t="s">
        <v>16</v>
      </c>
      <c r="B42" s="0" t="s">
        <v>3318</v>
      </c>
      <c r="C42" s="0" t="s">
        <v>3319</v>
      </c>
      <c r="D42" s="0" t="s">
        <v>3320</v>
      </c>
      <c r="E42" s="0" t="s">
        <v>3321</v>
      </c>
      <c r="F42" s="0" t="s">
        <v>3242</v>
      </c>
      <c r="G42" s="0" t="s">
        <v>1638</v>
      </c>
    </row>
    <row customHeight="1" ht="11.25">
      <c r="A43" s="0" t="s">
        <v>16</v>
      </c>
      <c r="B43" s="0" t="s">
        <v>3318</v>
      </c>
      <c r="C43" s="0" t="s">
        <v>3319</v>
      </c>
      <c r="D43" s="0" t="s">
        <v>3322</v>
      </c>
      <c r="E43" s="0" t="s">
        <v>3323</v>
      </c>
      <c r="F43" s="0" t="s">
        <v>3242</v>
      </c>
      <c r="G43" s="0" t="s">
        <v>1645</v>
      </c>
    </row>
    <row customHeight="1" ht="11.25">
      <c r="A44" s="0" t="s">
        <v>16</v>
      </c>
      <c r="B44" s="0" t="s">
        <v>3318</v>
      </c>
      <c r="C44" s="0" t="s">
        <v>3319</v>
      </c>
      <c r="D44" s="0" t="s">
        <v>3324</v>
      </c>
      <c r="E44" s="0" t="s">
        <v>3325</v>
      </c>
      <c r="F44" s="0" t="s">
        <v>3242</v>
      </c>
      <c r="G44" s="0" t="s">
        <v>1654</v>
      </c>
    </row>
    <row customHeight="1" ht="11.25">
      <c r="A45" s="0" t="s">
        <v>16</v>
      </c>
      <c r="B45" s="0" t="s">
        <v>3318</v>
      </c>
      <c r="C45" s="0" t="s">
        <v>3319</v>
      </c>
      <c r="D45" s="0" t="s">
        <v>3326</v>
      </c>
      <c r="E45" s="0" t="s">
        <v>3327</v>
      </c>
      <c r="F45" s="0" t="s">
        <v>3242</v>
      </c>
      <c r="G45" s="0" t="s">
        <v>1659</v>
      </c>
    </row>
    <row customHeight="1" ht="11.25">
      <c r="A46" s="0" t="s">
        <v>16</v>
      </c>
      <c r="B46" s="0" t="s">
        <v>3318</v>
      </c>
      <c r="C46" s="0" t="s">
        <v>3319</v>
      </c>
      <c r="D46" s="0" t="s">
        <v>3328</v>
      </c>
      <c r="E46" s="0" t="s">
        <v>3329</v>
      </c>
      <c r="F46" s="0" t="s">
        <v>3238</v>
      </c>
      <c r="G46" s="0" t="s">
        <v>1663</v>
      </c>
    </row>
    <row customHeight="1" ht="11.25">
      <c r="A47" s="0" t="s">
        <v>16</v>
      </c>
      <c r="B47" s="0" t="s">
        <v>3318</v>
      </c>
      <c r="C47" s="0" t="s">
        <v>3319</v>
      </c>
      <c r="D47" s="0" t="s">
        <v>3330</v>
      </c>
      <c r="E47" s="0" t="s">
        <v>3331</v>
      </c>
      <c r="F47" s="0" t="s">
        <v>3242</v>
      </c>
      <c r="G47" s="0" t="s">
        <v>1669</v>
      </c>
    </row>
    <row customHeight="1" ht="11.25">
      <c r="A48" s="0" t="s">
        <v>16</v>
      </c>
      <c r="B48" s="0" t="s">
        <v>3318</v>
      </c>
      <c r="C48" s="0" t="s">
        <v>3319</v>
      </c>
      <c r="D48" s="0" t="s">
        <v>3318</v>
      </c>
      <c r="E48" s="0" t="s">
        <v>3319</v>
      </c>
      <c r="F48" s="0" t="s">
        <v>3239</v>
      </c>
      <c r="G48" s="0" t="s">
        <v>1674</v>
      </c>
    </row>
    <row customHeight="1" ht="11.25">
      <c r="A49" s="0" t="s">
        <v>16</v>
      </c>
      <c r="B49" s="0" t="s">
        <v>3318</v>
      </c>
      <c r="C49" s="0" t="s">
        <v>3319</v>
      </c>
      <c r="D49" s="0" t="s">
        <v>3332</v>
      </c>
      <c r="E49" s="0" t="s">
        <v>3333</v>
      </c>
      <c r="F49" s="0" t="s">
        <v>3238</v>
      </c>
      <c r="G49" s="0" t="s">
        <v>1677</v>
      </c>
    </row>
    <row customHeight="1" ht="11.25">
      <c r="A50" s="0" t="s">
        <v>16</v>
      </c>
      <c r="B50" s="0" t="s">
        <v>3318</v>
      </c>
      <c r="C50" s="0" t="s">
        <v>3319</v>
      </c>
      <c r="D50" s="0" t="s">
        <v>3334</v>
      </c>
      <c r="E50" s="0" t="s">
        <v>3335</v>
      </c>
      <c r="F50" s="0" t="s">
        <v>3242</v>
      </c>
      <c r="G50" s="0" t="s">
        <v>1681</v>
      </c>
    </row>
    <row customHeight="1" ht="11.25">
      <c r="A51" s="0" t="s">
        <v>16</v>
      </c>
      <c r="B51" s="0" t="s">
        <v>3336</v>
      </c>
      <c r="C51" s="0" t="s">
        <v>3337</v>
      </c>
      <c r="D51" s="0" t="s">
        <v>3336</v>
      </c>
      <c r="E51" s="0" t="s">
        <v>3337</v>
      </c>
      <c r="F51" s="0" t="s">
        <v>3269</v>
      </c>
      <c r="G51" s="0" t="s">
        <v>1685</v>
      </c>
    </row>
    <row customHeight="1" ht="11.25">
      <c r="A52" s="0" t="s">
        <v>16</v>
      </c>
      <c r="B52" s="0" t="s">
        <v>3338</v>
      </c>
      <c r="C52" s="0" t="s">
        <v>3339</v>
      </c>
      <c r="D52" s="0" t="s">
        <v>3340</v>
      </c>
      <c r="E52" s="0" t="s">
        <v>3341</v>
      </c>
      <c r="F52" s="0" t="s">
        <v>3238</v>
      </c>
      <c r="G52" s="0" t="s">
        <v>1689</v>
      </c>
    </row>
    <row customHeight="1" ht="11.25">
      <c r="A53" s="0" t="s">
        <v>16</v>
      </c>
      <c r="B53" s="0" t="s">
        <v>3338</v>
      </c>
      <c r="C53" s="0" t="s">
        <v>3339</v>
      </c>
      <c r="D53" s="0" t="s">
        <v>3342</v>
      </c>
      <c r="E53" s="0" t="s">
        <v>3343</v>
      </c>
      <c r="F53" s="0" t="s">
        <v>3242</v>
      </c>
      <c r="G53" s="0" t="s">
        <v>1691</v>
      </c>
    </row>
    <row customHeight="1" ht="11.25">
      <c r="A54" s="0" t="s">
        <v>16</v>
      </c>
      <c r="B54" s="0" t="s">
        <v>3338</v>
      </c>
      <c r="C54" s="0" t="s">
        <v>3339</v>
      </c>
      <c r="D54" s="0" t="s">
        <v>3344</v>
      </c>
      <c r="E54" s="0" t="s">
        <v>3345</v>
      </c>
      <c r="F54" s="0" t="s">
        <v>3242</v>
      </c>
      <c r="G54" s="0" t="s">
        <v>1694</v>
      </c>
    </row>
    <row customHeight="1" ht="11.25">
      <c r="A55" s="0" t="s">
        <v>16</v>
      </c>
      <c r="B55" s="0" t="s">
        <v>3338</v>
      </c>
      <c r="C55" s="0" t="s">
        <v>3339</v>
      </c>
      <c r="D55" s="0" t="s">
        <v>3346</v>
      </c>
      <c r="E55" s="0" t="s">
        <v>3347</v>
      </c>
      <c r="F55" s="0" t="s">
        <v>3242</v>
      </c>
      <c r="G55" s="0" t="s">
        <v>1698</v>
      </c>
    </row>
    <row customHeight="1" ht="11.25">
      <c r="A56" s="0" t="s">
        <v>16</v>
      </c>
      <c r="B56" s="0" t="s">
        <v>3338</v>
      </c>
      <c r="C56" s="0" t="s">
        <v>3339</v>
      </c>
      <c r="D56" s="0" t="s">
        <v>3338</v>
      </c>
      <c r="E56" s="0" t="s">
        <v>3339</v>
      </c>
      <c r="F56" s="0" t="s">
        <v>3239</v>
      </c>
      <c r="G56" s="0" t="s">
        <v>1701</v>
      </c>
    </row>
    <row customHeight="1" ht="11.25">
      <c r="A57" s="0" t="s">
        <v>16</v>
      </c>
      <c r="B57" s="0" t="s">
        <v>3338</v>
      </c>
      <c r="C57" s="0" t="s">
        <v>3339</v>
      </c>
      <c r="D57" s="0" t="s">
        <v>3348</v>
      </c>
      <c r="E57" s="0" t="s">
        <v>3349</v>
      </c>
      <c r="F57" s="0" t="s">
        <v>3238</v>
      </c>
      <c r="G57" s="0" t="s">
        <v>1704</v>
      </c>
    </row>
    <row customHeight="1" ht="11.25">
      <c r="A58" s="0" t="s">
        <v>16</v>
      </c>
      <c r="B58" s="0" t="s">
        <v>3338</v>
      </c>
      <c r="C58" s="0" t="s">
        <v>3339</v>
      </c>
      <c r="D58" s="0" t="s">
        <v>3350</v>
      </c>
      <c r="E58" s="0" t="s">
        <v>3351</v>
      </c>
      <c r="F58" s="0" t="s">
        <v>3242</v>
      </c>
      <c r="G58" s="0" t="s">
        <v>1707</v>
      </c>
    </row>
    <row customHeight="1" ht="11.25">
      <c r="A59" s="0" t="s">
        <v>16</v>
      </c>
      <c r="B59" s="0" t="s">
        <v>3338</v>
      </c>
      <c r="C59" s="0" t="s">
        <v>3339</v>
      </c>
      <c r="D59" s="0" t="s">
        <v>3352</v>
      </c>
      <c r="E59" s="0" t="s">
        <v>3353</v>
      </c>
      <c r="F59" s="0" t="s">
        <v>3238</v>
      </c>
      <c r="G59" s="0" t="s">
        <v>1711</v>
      </c>
    </row>
    <row customHeight="1" ht="11.25">
      <c r="A60" s="0" t="s">
        <v>16</v>
      </c>
      <c r="B60" s="0" t="s">
        <v>3338</v>
      </c>
      <c r="C60" s="0" t="s">
        <v>3339</v>
      </c>
      <c r="D60" s="0" t="s">
        <v>3354</v>
      </c>
      <c r="E60" s="0" t="s">
        <v>3355</v>
      </c>
      <c r="F60" s="0" t="s">
        <v>3242</v>
      </c>
      <c r="G60" s="0" t="s">
        <v>1714</v>
      </c>
    </row>
    <row customHeight="1" ht="11.25">
      <c r="A61" s="0" t="s">
        <v>16</v>
      </c>
      <c r="B61" s="0" t="s">
        <v>3338</v>
      </c>
      <c r="C61" s="0" t="s">
        <v>3339</v>
      </c>
      <c r="D61" s="0" t="s">
        <v>3356</v>
      </c>
      <c r="E61" s="0" t="s">
        <v>3357</v>
      </c>
      <c r="F61" s="0" t="s">
        <v>3238</v>
      </c>
      <c r="G61" s="0" t="s">
        <v>3358</v>
      </c>
    </row>
    <row customHeight="1" ht="11.25">
      <c r="A62" s="0" t="s">
        <v>16</v>
      </c>
      <c r="B62" s="0" t="s">
        <v>3338</v>
      </c>
      <c r="C62" s="0" t="s">
        <v>3339</v>
      </c>
      <c r="D62" s="0" t="s">
        <v>3359</v>
      </c>
      <c r="E62" s="0" t="s">
        <v>3360</v>
      </c>
      <c r="F62" s="0" t="s">
        <v>3242</v>
      </c>
      <c r="G62" s="0" t="s">
        <v>3361</v>
      </c>
    </row>
    <row customHeight="1" ht="11.25">
      <c r="A63" s="0" t="s">
        <v>16</v>
      </c>
      <c r="B63" s="0" t="s">
        <v>3338</v>
      </c>
      <c r="C63" s="0" t="s">
        <v>3339</v>
      </c>
      <c r="D63" s="0" t="s">
        <v>3362</v>
      </c>
      <c r="E63" s="0" t="s">
        <v>3363</v>
      </c>
      <c r="F63" s="0" t="s">
        <v>3242</v>
      </c>
      <c r="G63" s="0" t="s">
        <v>3364</v>
      </c>
    </row>
    <row customHeight="1" ht="11.25">
      <c r="A64" s="0" t="s">
        <v>16</v>
      </c>
      <c r="B64" s="0" t="s">
        <v>3365</v>
      </c>
      <c r="C64" s="0" t="s">
        <v>3366</v>
      </c>
      <c r="D64" s="0" t="s">
        <v>3365</v>
      </c>
      <c r="E64" s="0" t="s">
        <v>3366</v>
      </c>
      <c r="F64" s="0" t="s">
        <v>3269</v>
      </c>
      <c r="G64" s="0" t="s">
        <v>3367</v>
      </c>
    </row>
    <row customHeight="1" ht="11.25">
      <c r="A65" s="0" t="s">
        <v>16</v>
      </c>
      <c r="B65" s="0" t="s">
        <v>3368</v>
      </c>
      <c r="C65" s="0" t="s">
        <v>3369</v>
      </c>
      <c r="D65" s="0" t="s">
        <v>3368</v>
      </c>
      <c r="E65" s="0" t="s">
        <v>3369</v>
      </c>
      <c r="F65" s="0" t="s">
        <v>3269</v>
      </c>
      <c r="G65" s="0" t="s">
        <v>3370</v>
      </c>
    </row>
    <row customHeight="1" ht="11.25">
      <c r="A66" s="0" t="s">
        <v>16</v>
      </c>
      <c r="B66" s="0" t="s">
        <v>3371</v>
      </c>
      <c r="C66" s="0" t="s">
        <v>3372</v>
      </c>
      <c r="D66" s="0" t="s">
        <v>3371</v>
      </c>
      <c r="E66" s="0" t="s">
        <v>3372</v>
      </c>
      <c r="F66" s="0" t="s">
        <v>3269</v>
      </c>
      <c r="G66" s="0" t="s">
        <v>3373</v>
      </c>
    </row>
    <row customHeight="1" ht="11.25">
      <c r="A67" s="0" t="s">
        <v>16</v>
      </c>
      <c r="B67" s="0" t="s">
        <v>3374</v>
      </c>
      <c r="C67" s="0" t="s">
        <v>3375</v>
      </c>
      <c r="D67" s="0" t="s">
        <v>3376</v>
      </c>
      <c r="E67" s="0" t="s">
        <v>3377</v>
      </c>
      <c r="F67" s="0" t="s">
        <v>3238</v>
      </c>
      <c r="G67" s="0" t="s">
        <v>2032</v>
      </c>
    </row>
    <row customHeight="1" ht="11.25">
      <c r="A68" s="0" t="s">
        <v>16</v>
      </c>
      <c r="B68" s="0" t="s">
        <v>3374</v>
      </c>
      <c r="C68" s="0" t="s">
        <v>3375</v>
      </c>
      <c r="D68" s="0" t="s">
        <v>3378</v>
      </c>
      <c r="E68" s="0" t="s">
        <v>3379</v>
      </c>
      <c r="F68" s="0" t="s">
        <v>3242</v>
      </c>
      <c r="G68" s="0" t="s">
        <v>3380</v>
      </c>
    </row>
    <row customHeight="1" ht="11.25">
      <c r="A69" s="0" t="s">
        <v>16</v>
      </c>
      <c r="B69" s="0" t="s">
        <v>3374</v>
      </c>
      <c r="C69" s="0" t="s">
        <v>3375</v>
      </c>
      <c r="D69" s="0" t="s">
        <v>3381</v>
      </c>
      <c r="E69" s="0" t="s">
        <v>3382</v>
      </c>
      <c r="F69" s="0" t="s">
        <v>3238</v>
      </c>
      <c r="G69" s="0" t="s">
        <v>2235</v>
      </c>
    </row>
    <row customHeight="1" ht="11.25">
      <c r="A70" s="0" t="s">
        <v>16</v>
      </c>
      <c r="B70" s="0" t="s">
        <v>3374</v>
      </c>
      <c r="C70" s="0" t="s">
        <v>3375</v>
      </c>
      <c r="D70" s="0" t="s">
        <v>3383</v>
      </c>
      <c r="E70" s="0" t="s">
        <v>3384</v>
      </c>
      <c r="F70" s="0" t="s">
        <v>3238</v>
      </c>
      <c r="G70" s="0" t="s">
        <v>3385</v>
      </c>
    </row>
    <row customHeight="1" ht="11.25">
      <c r="A71" s="0" t="s">
        <v>16</v>
      </c>
      <c r="B71" s="0" t="s">
        <v>3374</v>
      </c>
      <c r="C71" s="0" t="s">
        <v>3375</v>
      </c>
      <c r="D71" s="0" t="s">
        <v>3386</v>
      </c>
      <c r="E71" s="0" t="s">
        <v>3387</v>
      </c>
      <c r="F71" s="0" t="s">
        <v>3238</v>
      </c>
      <c r="G71" s="0" t="s">
        <v>3388</v>
      </c>
    </row>
    <row customHeight="1" ht="11.25">
      <c r="A72" s="0" t="s">
        <v>16</v>
      </c>
      <c r="B72" s="0" t="s">
        <v>3374</v>
      </c>
      <c r="C72" s="0" t="s">
        <v>3375</v>
      </c>
      <c r="D72" s="0" t="s">
        <v>3389</v>
      </c>
      <c r="E72" s="0" t="s">
        <v>3390</v>
      </c>
      <c r="F72" s="0" t="s">
        <v>3238</v>
      </c>
      <c r="G72" s="0" t="s">
        <v>3391</v>
      </c>
    </row>
    <row customHeight="1" ht="11.25">
      <c r="A73" s="0" t="s">
        <v>16</v>
      </c>
      <c r="B73" s="0" t="s">
        <v>3374</v>
      </c>
      <c r="C73" s="0" t="s">
        <v>3375</v>
      </c>
      <c r="D73" s="0" t="s">
        <v>3392</v>
      </c>
      <c r="E73" s="0" t="s">
        <v>3393</v>
      </c>
      <c r="F73" s="0" t="s">
        <v>3394</v>
      </c>
      <c r="G73" s="0" t="s">
        <v>3395</v>
      </c>
    </row>
    <row customHeight="1" ht="11.25">
      <c r="A74" s="0" t="s">
        <v>16</v>
      </c>
      <c r="B74" s="0" t="s">
        <v>3374</v>
      </c>
      <c r="C74" s="0" t="s">
        <v>3375</v>
      </c>
      <c r="D74" s="0" t="s">
        <v>3374</v>
      </c>
      <c r="E74" s="0" t="s">
        <v>3375</v>
      </c>
      <c r="F74" s="0" t="s">
        <v>3239</v>
      </c>
      <c r="G74" s="0" t="s">
        <v>3396</v>
      </c>
    </row>
    <row customHeight="1" ht="11.25">
      <c r="A75" s="0" t="s">
        <v>16</v>
      </c>
      <c r="B75" s="0" t="s">
        <v>3374</v>
      </c>
      <c r="C75" s="0" t="s">
        <v>3375</v>
      </c>
      <c r="D75" s="0" t="s">
        <v>3397</v>
      </c>
      <c r="E75" s="0" t="s">
        <v>3398</v>
      </c>
      <c r="F75" s="0" t="s">
        <v>3238</v>
      </c>
      <c r="G75" s="0" t="s">
        <v>3399</v>
      </c>
    </row>
    <row customHeight="1" ht="11.25">
      <c r="A76" s="0" t="s">
        <v>16</v>
      </c>
      <c r="B76" s="0" t="s">
        <v>103</v>
      </c>
      <c r="C76" s="0" t="s">
        <v>104</v>
      </c>
      <c r="D76" s="0" t="s">
        <v>103</v>
      </c>
      <c r="E76" s="0" t="s">
        <v>104</v>
      </c>
      <c r="F76" s="0" t="s">
        <v>3269</v>
      </c>
      <c r="G76" s="0" t="s">
        <v>102</v>
      </c>
    </row>
    <row customHeight="1" ht="11.25">
      <c r="A77" s="0" t="s">
        <v>16</v>
      </c>
      <c r="B77" s="0" t="s">
        <v>3400</v>
      </c>
      <c r="C77" s="0" t="s">
        <v>3401</v>
      </c>
      <c r="D77" s="0" t="s">
        <v>3402</v>
      </c>
      <c r="E77" s="0" t="s">
        <v>3403</v>
      </c>
      <c r="F77" s="0" t="s">
        <v>3238</v>
      </c>
      <c r="G77" s="0" t="s">
        <v>3404</v>
      </c>
    </row>
    <row customHeight="1" ht="11.25">
      <c r="A78" s="0" t="s">
        <v>16</v>
      </c>
      <c r="B78" s="0" t="s">
        <v>3400</v>
      </c>
      <c r="C78" s="0" t="s">
        <v>3401</v>
      </c>
      <c r="D78" s="0" t="s">
        <v>3405</v>
      </c>
      <c r="E78" s="0" t="s">
        <v>3406</v>
      </c>
      <c r="F78" s="0" t="s">
        <v>3238</v>
      </c>
      <c r="G78" s="0" t="s">
        <v>3407</v>
      </c>
    </row>
    <row customHeight="1" ht="11.25">
      <c r="A79" s="0" t="s">
        <v>16</v>
      </c>
      <c r="B79" s="0" t="s">
        <v>3400</v>
      </c>
      <c r="C79" s="0" t="s">
        <v>3401</v>
      </c>
      <c r="D79" s="0" t="s">
        <v>3408</v>
      </c>
      <c r="E79" s="0" t="s">
        <v>3409</v>
      </c>
      <c r="F79" s="0" t="s">
        <v>3242</v>
      </c>
      <c r="G79" s="0" t="s">
        <v>3410</v>
      </c>
    </row>
    <row customHeight="1" ht="11.25">
      <c r="A80" s="0" t="s">
        <v>16</v>
      </c>
      <c r="B80" s="0" t="s">
        <v>3400</v>
      </c>
      <c r="C80" s="0" t="s">
        <v>3401</v>
      </c>
      <c r="D80" s="0" t="s">
        <v>3411</v>
      </c>
      <c r="E80" s="0" t="s">
        <v>3412</v>
      </c>
      <c r="F80" s="0" t="s">
        <v>3242</v>
      </c>
      <c r="G80" s="0" t="s">
        <v>3413</v>
      </c>
    </row>
    <row customHeight="1" ht="11.25">
      <c r="A81" s="0" t="s">
        <v>16</v>
      </c>
      <c r="B81" s="0" t="s">
        <v>3400</v>
      </c>
      <c r="C81" s="0" t="s">
        <v>3401</v>
      </c>
      <c r="D81" s="0" t="s">
        <v>3414</v>
      </c>
      <c r="E81" s="0" t="s">
        <v>3415</v>
      </c>
      <c r="F81" s="0" t="s">
        <v>3394</v>
      </c>
      <c r="G81" s="0" t="s">
        <v>3416</v>
      </c>
    </row>
    <row customHeight="1" ht="11.25">
      <c r="A82" s="0" t="s">
        <v>16</v>
      </c>
      <c r="B82" s="0" t="s">
        <v>3400</v>
      </c>
      <c r="C82" s="0" t="s">
        <v>3401</v>
      </c>
      <c r="D82" s="0" t="s">
        <v>3417</v>
      </c>
      <c r="E82" s="0" t="s">
        <v>3418</v>
      </c>
      <c r="F82" s="0" t="s">
        <v>3242</v>
      </c>
      <c r="G82" s="0" t="s">
        <v>3419</v>
      </c>
    </row>
    <row customHeight="1" ht="11.25">
      <c r="A83" s="0" t="s">
        <v>16</v>
      </c>
      <c r="B83" s="0" t="s">
        <v>3400</v>
      </c>
      <c r="C83" s="0" t="s">
        <v>3401</v>
      </c>
      <c r="D83" s="0" t="s">
        <v>3420</v>
      </c>
      <c r="E83" s="0" t="s">
        <v>3421</v>
      </c>
      <c r="F83" s="0" t="s">
        <v>3242</v>
      </c>
      <c r="G83" s="0" t="s">
        <v>3422</v>
      </c>
    </row>
    <row customHeight="1" ht="11.25">
      <c r="A84" s="0" t="s">
        <v>16</v>
      </c>
      <c r="B84" s="0" t="s">
        <v>3400</v>
      </c>
      <c r="C84" s="0" t="s">
        <v>3401</v>
      </c>
      <c r="D84" s="0" t="s">
        <v>3423</v>
      </c>
      <c r="E84" s="0" t="s">
        <v>3424</v>
      </c>
      <c r="F84" s="0" t="s">
        <v>3242</v>
      </c>
      <c r="G84" s="0" t="s">
        <v>3425</v>
      </c>
    </row>
    <row customHeight="1" ht="11.25">
      <c r="A85" s="0" t="s">
        <v>16</v>
      </c>
      <c r="B85" s="0" t="s">
        <v>3400</v>
      </c>
      <c r="C85" s="0" t="s">
        <v>3401</v>
      </c>
      <c r="D85" s="0" t="s">
        <v>3400</v>
      </c>
      <c r="E85" s="0" t="s">
        <v>3401</v>
      </c>
      <c r="F85" s="0" t="s">
        <v>3239</v>
      </c>
      <c r="G85" s="0" t="s">
        <v>3426</v>
      </c>
    </row>
    <row customHeight="1" ht="11.25">
      <c r="A86" s="0" t="s">
        <v>16</v>
      </c>
      <c r="B86" s="0" t="s">
        <v>3400</v>
      </c>
      <c r="C86" s="0" t="s">
        <v>3401</v>
      </c>
      <c r="D86" s="0" t="s">
        <v>3427</v>
      </c>
      <c r="E86" s="0" t="s">
        <v>3428</v>
      </c>
      <c r="F86" s="0" t="s">
        <v>3242</v>
      </c>
      <c r="G86" s="0" t="s">
        <v>3429</v>
      </c>
    </row>
    <row customHeight="1" ht="11.25">
      <c r="A87" s="0" t="s">
        <v>16</v>
      </c>
      <c r="B87" s="0" t="s">
        <v>3400</v>
      </c>
      <c r="C87" s="0" t="s">
        <v>3401</v>
      </c>
      <c r="D87" s="0" t="s">
        <v>3430</v>
      </c>
      <c r="E87" s="0" t="s">
        <v>3431</v>
      </c>
      <c r="F87" s="0" t="s">
        <v>3242</v>
      </c>
      <c r="G87" s="0" t="s">
        <v>3432</v>
      </c>
    </row>
    <row customHeight="1" ht="11.25">
      <c r="A88" s="0" t="s">
        <v>16</v>
      </c>
      <c r="B88" s="0" t="s">
        <v>3400</v>
      </c>
      <c r="C88" s="0" t="s">
        <v>3401</v>
      </c>
      <c r="D88" s="0" t="s">
        <v>3433</v>
      </c>
      <c r="E88" s="0" t="s">
        <v>3434</v>
      </c>
      <c r="F88" s="0" t="s">
        <v>3242</v>
      </c>
      <c r="G88" s="0" t="s">
        <v>3435</v>
      </c>
    </row>
    <row customHeight="1" ht="11.25">
      <c r="A89" s="0" t="s">
        <v>16</v>
      </c>
      <c r="B89" s="0" t="s">
        <v>3400</v>
      </c>
      <c r="C89" s="0" t="s">
        <v>3401</v>
      </c>
      <c r="D89" s="0" t="s">
        <v>3436</v>
      </c>
      <c r="E89" s="0" t="s">
        <v>3437</v>
      </c>
      <c r="F89" s="0" t="s">
        <v>3242</v>
      </c>
      <c r="G89" s="0" t="s">
        <v>3438</v>
      </c>
    </row>
    <row customHeight="1" ht="11.25">
      <c r="A90" s="0" t="s">
        <v>16</v>
      </c>
      <c r="B90" s="0" t="s">
        <v>3400</v>
      </c>
      <c r="C90" s="0" t="s">
        <v>3401</v>
      </c>
      <c r="D90" s="0" t="s">
        <v>3439</v>
      </c>
      <c r="E90" s="0" t="s">
        <v>3440</v>
      </c>
      <c r="F90" s="0" t="s">
        <v>3238</v>
      </c>
      <c r="G90" s="0" t="s">
        <v>3441</v>
      </c>
    </row>
    <row customHeight="1" ht="11.25">
      <c r="A91" s="0" t="s">
        <v>16</v>
      </c>
      <c r="B91" s="0" t="s">
        <v>3442</v>
      </c>
      <c r="C91" s="0" t="s">
        <v>3443</v>
      </c>
      <c r="D91" s="0" t="s">
        <v>3442</v>
      </c>
      <c r="E91" s="0" t="s">
        <v>3443</v>
      </c>
      <c r="F91" s="0" t="s">
        <v>3269</v>
      </c>
      <c r="G91" s="0" t="s">
        <v>3444</v>
      </c>
    </row>
    <row customHeight="1" ht="11.25">
      <c r="A92" s="0" t="s">
        <v>16</v>
      </c>
      <c r="B92" s="0" t="s">
        <v>3445</v>
      </c>
      <c r="C92" s="0" t="s">
        <v>3446</v>
      </c>
      <c r="D92" s="0" t="s">
        <v>3445</v>
      </c>
      <c r="E92" s="0" t="s">
        <v>3446</v>
      </c>
      <c r="F92" s="0" t="s">
        <v>3269</v>
      </c>
      <c r="G92" s="0" t="s">
        <v>3447</v>
      </c>
    </row>
    <row customHeight="1" ht="11.25">
      <c r="A93" s="0" t="s">
        <v>16</v>
      </c>
      <c r="B93" s="0" t="s">
        <v>3448</v>
      </c>
      <c r="C93" s="0" t="s">
        <v>3449</v>
      </c>
      <c r="D93" s="0" t="s">
        <v>3450</v>
      </c>
      <c r="E93" s="0" t="s">
        <v>3451</v>
      </c>
      <c r="F93" s="0" t="s">
        <v>3242</v>
      </c>
      <c r="G93" s="0" t="s">
        <v>3452</v>
      </c>
    </row>
    <row customHeight="1" ht="11.25">
      <c r="A94" s="0" t="s">
        <v>16</v>
      </c>
      <c r="B94" s="0" t="s">
        <v>3448</v>
      </c>
      <c r="C94" s="0" t="s">
        <v>3449</v>
      </c>
      <c r="D94" s="0" t="s">
        <v>3453</v>
      </c>
      <c r="E94" s="0" t="s">
        <v>3454</v>
      </c>
      <c r="F94" s="0" t="s">
        <v>3242</v>
      </c>
      <c r="G94" s="0" t="s">
        <v>3455</v>
      </c>
    </row>
    <row customHeight="1" ht="11.25">
      <c r="A95" s="0" t="s">
        <v>16</v>
      </c>
      <c r="B95" s="0" t="s">
        <v>3448</v>
      </c>
      <c r="C95" s="0" t="s">
        <v>3449</v>
      </c>
      <c r="D95" s="0" t="s">
        <v>3456</v>
      </c>
      <c r="E95" s="0" t="s">
        <v>3457</v>
      </c>
      <c r="F95" s="0" t="s">
        <v>3242</v>
      </c>
      <c r="G95" s="0" t="s">
        <v>3458</v>
      </c>
    </row>
    <row customHeight="1" ht="11.25">
      <c r="A96" s="0" t="s">
        <v>16</v>
      </c>
      <c r="B96" s="0" t="s">
        <v>3448</v>
      </c>
      <c r="C96" s="0" t="s">
        <v>3449</v>
      </c>
      <c r="D96" s="0" t="s">
        <v>3459</v>
      </c>
      <c r="E96" s="0" t="s">
        <v>3460</v>
      </c>
      <c r="F96" s="0" t="s">
        <v>3242</v>
      </c>
      <c r="G96" s="0" t="s">
        <v>3461</v>
      </c>
    </row>
    <row customHeight="1" ht="11.25">
      <c r="A97" s="0" t="s">
        <v>16</v>
      </c>
      <c r="B97" s="0" t="s">
        <v>3448</v>
      </c>
      <c r="C97" s="0" t="s">
        <v>3449</v>
      </c>
      <c r="D97" s="0" t="s">
        <v>3462</v>
      </c>
      <c r="E97" s="0" t="s">
        <v>3463</v>
      </c>
      <c r="F97" s="0" t="s">
        <v>3242</v>
      </c>
      <c r="G97" s="0" t="s">
        <v>3464</v>
      </c>
    </row>
    <row customHeight="1" ht="11.25">
      <c r="A98" s="0" t="s">
        <v>16</v>
      </c>
      <c r="B98" s="0" t="s">
        <v>3448</v>
      </c>
      <c r="C98" s="0" t="s">
        <v>3449</v>
      </c>
      <c r="D98" s="0" t="s">
        <v>3465</v>
      </c>
      <c r="E98" s="0" t="s">
        <v>3466</v>
      </c>
      <c r="F98" s="0" t="s">
        <v>3242</v>
      </c>
      <c r="G98" s="0" t="s">
        <v>3467</v>
      </c>
    </row>
    <row customHeight="1" ht="11.25">
      <c r="A99" s="0" t="s">
        <v>16</v>
      </c>
      <c r="B99" s="0" t="s">
        <v>3448</v>
      </c>
      <c r="C99" s="0" t="s">
        <v>3449</v>
      </c>
      <c r="D99" s="0" t="s">
        <v>3468</v>
      </c>
      <c r="E99" s="0" t="s">
        <v>3469</v>
      </c>
      <c r="F99" s="0" t="s">
        <v>3242</v>
      </c>
      <c r="G99" s="0" t="s">
        <v>3470</v>
      </c>
    </row>
    <row customHeight="1" ht="11.25">
      <c r="A100" s="0" t="s">
        <v>16</v>
      </c>
      <c r="B100" s="0" t="s">
        <v>3448</v>
      </c>
      <c r="C100" s="0" t="s">
        <v>3449</v>
      </c>
      <c r="D100" s="0" t="s">
        <v>3471</v>
      </c>
      <c r="E100" s="0" t="s">
        <v>3472</v>
      </c>
      <c r="F100" s="0" t="s">
        <v>3242</v>
      </c>
      <c r="G100" s="0" t="s">
        <v>3473</v>
      </c>
    </row>
    <row customHeight="1" ht="11.25">
      <c r="A101" s="0" t="s">
        <v>16</v>
      </c>
      <c r="B101" s="0" t="s">
        <v>3448</v>
      </c>
      <c r="C101" s="0" t="s">
        <v>3449</v>
      </c>
      <c r="D101" s="0" t="s">
        <v>3474</v>
      </c>
      <c r="E101" s="0" t="s">
        <v>3475</v>
      </c>
      <c r="F101" s="0" t="s">
        <v>3242</v>
      </c>
      <c r="G101" s="0" t="s">
        <v>3476</v>
      </c>
    </row>
    <row customHeight="1" ht="11.25">
      <c r="A102" s="0" t="s">
        <v>16</v>
      </c>
      <c r="B102" s="0" t="s">
        <v>3448</v>
      </c>
      <c r="C102" s="0" t="s">
        <v>3449</v>
      </c>
      <c r="D102" s="0" t="s">
        <v>3448</v>
      </c>
      <c r="E102" s="0" t="s">
        <v>3449</v>
      </c>
      <c r="F102" s="0" t="s">
        <v>3239</v>
      </c>
      <c r="G102" s="0" t="s">
        <v>3477</v>
      </c>
    </row>
    <row customHeight="1" ht="11.25">
      <c r="A103" s="0" t="s">
        <v>16</v>
      </c>
      <c r="B103" s="0" t="s">
        <v>3448</v>
      </c>
      <c r="C103" s="0" t="s">
        <v>3449</v>
      </c>
      <c r="D103" s="0" t="s">
        <v>3478</v>
      </c>
      <c r="E103" s="0" t="s">
        <v>3479</v>
      </c>
      <c r="F103" s="0" t="s">
        <v>3242</v>
      </c>
      <c r="G103" s="0" t="s">
        <v>3480</v>
      </c>
    </row>
    <row customHeight="1" ht="11.25">
      <c r="A104" s="0" t="s">
        <v>16</v>
      </c>
      <c r="B104" s="0" t="s">
        <v>3448</v>
      </c>
      <c r="C104" s="0" t="s">
        <v>3449</v>
      </c>
      <c r="D104" s="0" t="s">
        <v>3481</v>
      </c>
      <c r="E104" s="0" t="s">
        <v>3482</v>
      </c>
      <c r="F104" s="0" t="s">
        <v>3242</v>
      </c>
      <c r="G104" s="0" t="s">
        <v>3483</v>
      </c>
    </row>
    <row customHeight="1" ht="11.25">
      <c r="A105" s="0" t="s">
        <v>16</v>
      </c>
      <c r="B105" s="0" t="s">
        <v>3448</v>
      </c>
      <c r="C105" s="0" t="s">
        <v>3449</v>
      </c>
      <c r="D105" s="0" t="s">
        <v>3484</v>
      </c>
      <c r="E105" s="0" t="s">
        <v>3485</v>
      </c>
      <c r="F105" s="0" t="s">
        <v>3242</v>
      </c>
      <c r="G105" s="0" t="s">
        <v>3486</v>
      </c>
    </row>
    <row customHeight="1" ht="11.25">
      <c r="A106" s="0" t="s">
        <v>16</v>
      </c>
      <c r="B106" s="0" t="s">
        <v>3487</v>
      </c>
      <c r="C106" s="0" t="s">
        <v>3488</v>
      </c>
      <c r="D106" s="0" t="s">
        <v>3487</v>
      </c>
      <c r="E106" s="0" t="s">
        <v>3488</v>
      </c>
      <c r="F106" s="0" t="s">
        <v>3269</v>
      </c>
      <c r="G106" s="0" t="s">
        <v>3489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B849B-1EFD-D5EF-66A8-8A06A6314A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3528</v>
      </c>
      <c r="B1" s="835" t="s">
        <v>3529</v>
      </c>
      <c r="C1" s="835" t="s">
        <v>1176</v>
      </c>
    </row>
    <row customHeight="1" ht="11.25">
      <c r="A2" s="835">
        <v>4189678</v>
      </c>
      <c r="B2" s="835" t="s">
        <v>3530</v>
      </c>
      <c r="C2" s="835" t="s">
        <v>3531</v>
      </c>
    </row>
    <row customHeight="1" ht="11.25">
      <c r="A3" s="835">
        <v>4190415</v>
      </c>
      <c r="B3" s="835" t="s">
        <v>3532</v>
      </c>
      <c r="C3" s="835" t="s">
        <v>3531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E1B96-24EF-0FBD-CA17-8CAC9753DE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3533</v>
      </c>
      <c r="B1" s="163" t="s">
        <v>3534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F958B-568A-DDCD-5141-24F48D78DF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3535</v>
      </c>
      <c r="B1" s="0" t="b">
        <v>1</v>
      </c>
    </row>
    <row customHeight="1" ht="11.25">
      <c r="A2" s="0" t="s">
        <v>3536</v>
      </c>
      <c r="B2" s="0" t="b">
        <v>0</v>
      </c>
    </row>
    <row customHeight="1" ht="11.25">
      <c r="A3" s="0" t="s">
        <v>3537</v>
      </c>
      <c r="B3" s="0" t="b">
        <v>0</v>
      </c>
    </row>
    <row customHeight="1" ht="11.25">
      <c r="A4" s="0" t="s">
        <v>3538</v>
      </c>
      <c r="B4" s="0" t="b">
        <v>1</v>
      </c>
    </row>
    <row customHeight="1" ht="11.25">
      <c r="A5" s="0" t="s">
        <v>3539</v>
      </c>
      <c r="B5" s="0" t="b">
        <v>0</v>
      </c>
    </row>
    <row customHeight="1" ht="11.25">
      <c r="A6" s="0" t="s">
        <v>3540</v>
      </c>
      <c r="B6" s="0" t="b">
        <v>0</v>
      </c>
    </row>
    <row customHeight="1" ht="11.25">
      <c r="A7" s="0" t="s">
        <v>3541</v>
      </c>
      <c r="B7" s="0" t="b">
        <v>0</v>
      </c>
    </row>
    <row customHeight="1" ht="11.25">
      <c r="A8" s="0" t="s">
        <v>3542</v>
      </c>
      <c r="B8" s="0" t="b">
        <v>0</v>
      </c>
    </row>
    <row customHeight="1" ht="11.25">
      <c r="A9" s="0" t="s">
        <v>3543</v>
      </c>
      <c r="B9" s="0" t="b">
        <v>1</v>
      </c>
    </row>
    <row customHeight="1" ht="11.25">
      <c r="A10" s="0" t="s">
        <v>3544</v>
      </c>
      <c r="B10" s="0" t="b">
        <v>0</v>
      </c>
    </row>
    <row customHeight="1" ht="11.25">
      <c r="A11" s="0" t="s">
        <v>3545</v>
      </c>
      <c r="B11" s="0" t="b">
        <v>0</v>
      </c>
    </row>
    <row customHeight="1" ht="11.25">
      <c r="A12" s="0" t="s">
        <v>3546</v>
      </c>
      <c r="B12" s="0" t="b">
        <v>0</v>
      </c>
    </row>
    <row customHeight="1" ht="11.25">
      <c r="A13" s="0" t="s">
        <v>3547</v>
      </c>
      <c r="B13" s="0" t="b">
        <v>0</v>
      </c>
    </row>
    <row customHeight="1" ht="11.25">
      <c r="A14" s="0" t="s">
        <v>3548</v>
      </c>
      <c r="B14" s="0" t="b">
        <v>0</v>
      </c>
    </row>
    <row customHeight="1" ht="11.25">
      <c r="A15" s="0" t="s">
        <v>3549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25402-E3E4-78F7-1451-9C419A66A6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1A2EB-83E9-1F6A-DB5D-15391CA8B9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3550</v>
      </c>
      <c r="B1" s="67" t="s">
        <v>3551</v>
      </c>
    </row>
    <row customHeight="1" ht="11.25">
      <c r="A2" s="64" t="s">
        <v>3552</v>
      </c>
      <c r="B2" s="64" t="s">
        <v>3553</v>
      </c>
    </row>
    <row customHeight="1" ht="11.25">
      <c r="A3" s="64" t="s">
        <v>3554</v>
      </c>
      <c r="B3" s="64" t="s">
        <v>3555</v>
      </c>
    </row>
    <row customHeight="1" ht="11.25">
      <c r="A4" s="64" t="s">
        <v>3556</v>
      </c>
      <c r="B4" s="64" t="s">
        <v>3557</v>
      </c>
    </row>
    <row customHeight="1" ht="11.25">
      <c r="A5" s="64" t="s">
        <v>3558</v>
      </c>
      <c r="B5" s="64" t="s">
        <v>3559</v>
      </c>
    </row>
    <row customHeight="1" ht="11.25">
      <c r="A6" s="64" t="s">
        <v>3560</v>
      </c>
      <c r="B6" s="64" t="s">
        <v>3561</v>
      </c>
    </row>
    <row customHeight="1" ht="11.25">
      <c r="A7" s="64" t="s">
        <v>3562</v>
      </c>
      <c r="B7" s="64" t="s">
        <v>3563</v>
      </c>
    </row>
    <row customHeight="1" ht="11.25">
      <c r="A8" s="64" t="s">
        <v>3564</v>
      </c>
      <c r="B8" s="64" t="s">
        <v>3565</v>
      </c>
    </row>
    <row customHeight="1" ht="11.25">
      <c r="A9" s="64" t="s">
        <v>3566</v>
      </c>
      <c r="B9" s="64" t="s">
        <v>3567</v>
      </c>
    </row>
    <row customHeight="1" ht="11.25">
      <c r="A10" s="64" t="s">
        <v>3568</v>
      </c>
      <c r="B10" s="64" t="s">
        <v>3569</v>
      </c>
    </row>
    <row customHeight="1" ht="11.25">
      <c r="A11" s="64" t="s">
        <v>3570</v>
      </c>
      <c r="B11" s="64" t="s">
        <v>3571</v>
      </c>
    </row>
    <row customHeight="1" ht="11.25">
      <c r="A12" s="64" t="s">
        <v>3572</v>
      </c>
      <c r="B12" s="64" t="s">
        <v>3573</v>
      </c>
    </row>
    <row customHeight="1" ht="11.25">
      <c r="A13" s="64" t="s">
        <v>3574</v>
      </c>
      <c r="B13" s="64" t="s">
        <v>3575</v>
      </c>
    </row>
    <row customHeight="1" ht="11.25">
      <c r="A14" s="64" t="s">
        <v>3576</v>
      </c>
      <c r="B14" s="64" t="s">
        <v>3577</v>
      </c>
    </row>
    <row customHeight="1" ht="11.25">
      <c r="A15" s="64" t="s">
        <v>3578</v>
      </c>
      <c r="B15" s="64" t="s">
        <v>3579</v>
      </c>
    </row>
    <row customHeight="1" ht="11.25">
      <c r="A16" s="64" t="s">
        <v>3580</v>
      </c>
      <c r="B16" s="64" t="s">
        <v>3581</v>
      </c>
    </row>
    <row customHeight="1" ht="11.25">
      <c r="A17" s="64" t="s">
        <v>3582</v>
      </c>
      <c r="B17" s="64" t="s">
        <v>3583</v>
      </c>
    </row>
    <row customHeight="1" ht="11.25">
      <c r="A18" s="64" t="s">
        <v>3584</v>
      </c>
      <c r="B18" s="64" t="s">
        <v>3585</v>
      </c>
    </row>
    <row customHeight="1" ht="11.25">
      <c r="A19" s="64" t="s">
        <v>3586</v>
      </c>
      <c r="B19" s="64" t="s">
        <v>3587</v>
      </c>
    </row>
    <row customHeight="1" ht="11.25">
      <c r="A20" s="64" t="s">
        <v>3588</v>
      </c>
      <c r="B20" s="64" t="s">
        <v>3589</v>
      </c>
    </row>
    <row customHeight="1" ht="11.25">
      <c r="A21" s="64" t="s">
        <v>3590</v>
      </c>
      <c r="B21" s="64" t="s">
        <v>3591</v>
      </c>
    </row>
    <row customHeight="1" ht="11.25">
      <c r="A22" s="64" t="s">
        <v>3592</v>
      </c>
      <c r="B22" s="64" t="s">
        <v>3593</v>
      </c>
    </row>
    <row customHeight="1" ht="11.25">
      <c r="A23" s="64" t="s">
        <v>3594</v>
      </c>
      <c r="B23" s="64" t="s">
        <v>3595</v>
      </c>
    </row>
    <row customHeight="1" ht="11.25">
      <c r="A24" s="64" t="s">
        <v>3596</v>
      </c>
      <c r="B24" s="64" t="s">
        <v>3597</v>
      </c>
    </row>
    <row customHeight="1" ht="11.25">
      <c r="A25" s="64" t="s">
        <v>3598</v>
      </c>
      <c r="B25" s="64" t="s">
        <v>3599</v>
      </c>
    </row>
    <row customHeight="1" ht="11.25">
      <c r="A26" s="64" t="s">
        <v>3600</v>
      </c>
      <c r="B26" s="64" t="s">
        <v>3601</v>
      </c>
    </row>
    <row customHeight="1" ht="11.25">
      <c r="A27" s="64" t="s">
        <v>3602</v>
      </c>
      <c r="B27" s="64" t="s">
        <v>3603</v>
      </c>
    </row>
    <row customHeight="1" ht="11.25">
      <c r="A28" s="64" t="s">
        <v>3604</v>
      </c>
      <c r="B28" s="64" t="s">
        <v>3605</v>
      </c>
    </row>
    <row customHeight="1" ht="11.25">
      <c r="A29" s="64" t="s">
        <v>3606</v>
      </c>
      <c r="B29" s="64" t="s">
        <v>3607</v>
      </c>
    </row>
    <row customHeight="1" ht="11.25">
      <c r="A30" s="64" t="s">
        <v>3608</v>
      </c>
      <c r="B30" s="64" t="s">
        <v>3609</v>
      </c>
    </row>
    <row customHeight="1" ht="11.25">
      <c r="A31" s="64" t="s">
        <v>3610</v>
      </c>
      <c r="B31" s="64" t="s">
        <v>3611</v>
      </c>
    </row>
    <row customHeight="1" ht="11.25">
      <c r="A32" s="64" t="s">
        <v>3612</v>
      </c>
      <c r="B32" s="64" t="s">
        <v>3613</v>
      </c>
    </row>
    <row customHeight="1" ht="11.25">
      <c r="A33" s="64" t="s">
        <v>3614</v>
      </c>
      <c r="B33" s="64" t="s">
        <v>3615</v>
      </c>
    </row>
    <row customHeight="1" ht="11.25">
      <c r="A34" s="64" t="s">
        <v>3616</v>
      </c>
      <c r="B34" s="64" t="s">
        <v>3617</v>
      </c>
    </row>
    <row customHeight="1" ht="11.25">
      <c r="A35" s="64" t="s">
        <v>3618</v>
      </c>
      <c r="B35" s="64" t="s">
        <v>3619</v>
      </c>
    </row>
    <row customHeight="1" ht="11.25">
      <c r="A36" s="64" t="s">
        <v>3620</v>
      </c>
      <c r="B36" s="64" t="s">
        <v>3621</v>
      </c>
    </row>
    <row customHeight="1" ht="11.25">
      <c r="A37" s="64" t="s">
        <v>3622</v>
      </c>
      <c r="B37" s="64" t="s">
        <v>3623</v>
      </c>
    </row>
    <row customHeight="1" ht="11.25">
      <c r="A38" s="64" t="s">
        <v>3624</v>
      </c>
      <c r="B38" s="64" t="s">
        <v>3625</v>
      </c>
    </row>
    <row customHeight="1" ht="11.25">
      <c r="A39" s="64" t="s">
        <v>3626</v>
      </c>
      <c r="B39" s="64" t="s">
        <v>3627</v>
      </c>
    </row>
    <row customHeight="1" ht="11.25">
      <c r="A40" s="64" t="s">
        <v>3628</v>
      </c>
      <c r="B40" s="64" t="s">
        <v>3629</v>
      </c>
    </row>
    <row customHeight="1" ht="11.25">
      <c r="A41" s="64" t="s">
        <v>3630</v>
      </c>
      <c r="B41" s="64" t="s">
        <v>3631</v>
      </c>
    </row>
    <row customHeight="1" ht="11.25">
      <c r="A42" s="64" t="s">
        <v>3632</v>
      </c>
      <c r="B42" s="64" t="s">
        <v>3633</v>
      </c>
    </row>
    <row customHeight="1" ht="11.25">
      <c r="A43" s="64" t="s">
        <v>3634</v>
      </c>
      <c r="B43" s="64" t="s">
        <v>3635</v>
      </c>
    </row>
    <row customHeight="1" ht="11.25">
      <c r="A44" s="64" t="s">
        <v>3636</v>
      </c>
      <c r="B44" s="64" t="s">
        <v>3637</v>
      </c>
    </row>
    <row customHeight="1" ht="11.25">
      <c r="A45" s="64" t="s">
        <v>3638</v>
      </c>
      <c r="B45" s="64" t="s">
        <v>3639</v>
      </c>
    </row>
    <row customHeight="1" ht="11.25">
      <c r="A46" s="64" t="s">
        <v>3640</v>
      </c>
      <c r="B46" s="64" t="s">
        <v>3641</v>
      </c>
    </row>
    <row customHeight="1" ht="11.25">
      <c r="A47" s="64" t="s">
        <v>3642</v>
      </c>
      <c r="B47" s="64" t="s">
        <v>3643</v>
      </c>
    </row>
    <row customHeight="1" ht="11.25">
      <c r="A48" s="64" t="s">
        <v>3644</v>
      </c>
      <c r="B48" s="64" t="s">
        <v>3645</v>
      </c>
    </row>
    <row customHeight="1" ht="11.25">
      <c r="A49" s="64" t="s">
        <v>3646</v>
      </c>
      <c r="B49" s="64" t="s">
        <v>3647</v>
      </c>
    </row>
    <row customHeight="1" ht="11.25">
      <c r="A50" s="64" t="s">
        <v>3648</v>
      </c>
      <c r="B50" s="64" t="s">
        <v>3649</v>
      </c>
    </row>
    <row customHeight="1" ht="11.25">
      <c r="A51" s="64" t="s">
        <v>3650</v>
      </c>
      <c r="B51" s="64" t="s">
        <v>3651</v>
      </c>
    </row>
    <row customHeight="1" ht="11.25">
      <c r="A52" s="64" t="s">
        <v>3652</v>
      </c>
      <c r="B52" s="64" t="s">
        <v>3653</v>
      </c>
    </row>
    <row customHeight="1" ht="11.25">
      <c r="A53" s="64" t="s">
        <v>3654</v>
      </c>
      <c r="B53" s="64" t="s">
        <v>3655</v>
      </c>
    </row>
    <row customHeight="1" ht="11.25">
      <c r="A54" s="64" t="s">
        <v>3656</v>
      </c>
      <c r="B54" s="64" t="s">
        <v>3657</v>
      </c>
    </row>
    <row customHeight="1" ht="11.25">
      <c r="A55" s="64" t="s">
        <v>3658</v>
      </c>
      <c r="B55" s="64" t="s">
        <v>3659</v>
      </c>
    </row>
    <row customHeight="1" ht="11.25">
      <c r="A56" s="64" t="s">
        <v>3660</v>
      </c>
      <c r="B56" s="64" t="s">
        <v>3661</v>
      </c>
    </row>
    <row customHeight="1" ht="11.25">
      <c r="A57" s="64" t="s">
        <v>3662</v>
      </c>
      <c r="B57" s="64" t="s">
        <v>3663</v>
      </c>
    </row>
    <row customHeight="1" ht="11.25">
      <c r="A58" s="64" t="s">
        <v>3664</v>
      </c>
      <c r="B58" s="64" t="s">
        <v>3665</v>
      </c>
    </row>
    <row customHeight="1" ht="11.25">
      <c r="A59" s="64" t="s">
        <v>3666</v>
      </c>
      <c r="B59" s="64" t="s">
        <v>3667</v>
      </c>
    </row>
    <row customHeight="1" ht="11.25">
      <c r="A60" s="64" t="s">
        <v>3668</v>
      </c>
      <c r="B60" s="64" t="s">
        <v>3669</v>
      </c>
    </row>
    <row customHeight="1" ht="11.25">
      <c r="A61" s="64"/>
      <c r="B61" s="64" t="s">
        <v>3670</v>
      </c>
    </row>
    <row customHeight="1" ht="11.25">
      <c r="A62" s="64"/>
      <c r="B62" s="64" t="s">
        <v>3671</v>
      </c>
    </row>
    <row customHeight="1" ht="11.25">
      <c r="A63" s="64"/>
      <c r="B63" s="64" t="s">
        <v>3672</v>
      </c>
    </row>
    <row customHeight="1" ht="11.25">
      <c r="A64" s="64"/>
      <c r="B64" s="64" t="s">
        <v>3673</v>
      </c>
    </row>
    <row customHeight="1" ht="11.25">
      <c r="A65" s="64"/>
      <c r="B65" s="64" t="s">
        <v>3674</v>
      </c>
    </row>
    <row customHeight="1" ht="11.25">
      <c r="A66" s="64"/>
      <c r="B66" s="64" t="s">
        <v>3675</v>
      </c>
    </row>
    <row customHeight="1" ht="11.25">
      <c r="A67" s="64"/>
      <c r="B67" s="64" t="s">
        <v>3676</v>
      </c>
    </row>
    <row customHeight="1" ht="11.25">
      <c r="A68" s="64"/>
      <c r="B68" s="64" t="s">
        <v>3677</v>
      </c>
    </row>
    <row customHeight="1" ht="11.25">
      <c r="A69" s="64"/>
      <c r="B69" s="64" t="s">
        <v>3678</v>
      </c>
    </row>
    <row customHeight="1" ht="11.25">
      <c r="A70" s="64"/>
      <c r="B70" s="64" t="s">
        <v>3679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30401-9577-CFBE-4C9C-ED72F5F75F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3680</v>
      </c>
    </row>
    <row customHeight="1" ht="90">
      <c r="B2" s="94" t="s">
        <v>3681</v>
      </c>
    </row>
    <row customHeight="1" ht="67.5">
      <c r="B3" s="94" t="s">
        <v>3682</v>
      </c>
    </row>
    <row customHeight="1" ht="33.75">
      <c r="B4" s="94" t="s">
        <v>3683</v>
      </c>
    </row>
    <row customHeight="1" ht="11.25">
      <c r="B5" s="94" t="s">
        <v>3684</v>
      </c>
    </row>
    <row customHeight="1" ht="22.5">
      <c r="B6" s="94" t="s">
        <v>3685</v>
      </c>
    </row>
    <row customHeight="1" ht="22.5">
      <c r="B7" s="94" t="s">
        <v>3686</v>
      </c>
    </row>
    <row customHeight="1" ht="22.5">
      <c r="B8" s="94" t="s">
        <v>3687</v>
      </c>
    </row>
    <row customHeight="1" ht="22.5">
      <c r="B9" s="94" t="s">
        <v>3688</v>
      </c>
    </row>
    <row customHeight="1" ht="56.25">
      <c r="B10" s="94" t="s">
        <v>3689</v>
      </c>
    </row>
    <row customHeight="1" ht="12.75">
      <c r="B11" s="159" t="s">
        <v>3690</v>
      </c>
    </row>
    <row customHeight="1" ht="11.25">
      <c r="B12" s="93" t="s">
        <v>3691</v>
      </c>
    </row>
    <row customHeight="1" ht="22.5">
      <c r="B13" s="94" t="s">
        <v>3692</v>
      </c>
    </row>
    <row customHeight="1" ht="67.5">
      <c r="B14" s="94" t="s">
        <v>3693</v>
      </c>
    </row>
    <row customHeight="1" ht="22.5">
      <c r="B15" s="94" t="s">
        <v>3694</v>
      </c>
    </row>
    <row customHeight="1" ht="11.25">
      <c r="B16" s="93" t="s">
        <v>3695</v>
      </c>
      <c r="D16" s="100"/>
    </row>
    <row customHeight="1" ht="33.75">
      <c r="B17" s="94" t="s">
        <v>3696</v>
      </c>
    </row>
    <row customHeight="1" ht="33.75">
      <c r="B18" s="94" t="s">
        <v>3697</v>
      </c>
    </row>
    <row customHeight="1" ht="11.25">
      <c r="B19" s="94" t="s">
        <v>3698</v>
      </c>
    </row>
    <row customHeight="1" ht="33.75">
      <c r="B20" s="94" t="s">
        <v>3699</v>
      </c>
    </row>
    <row customHeight="1" ht="11.25">
      <c r="B21" s="93" t="s">
        <v>3700</v>
      </c>
    </row>
    <row customHeight="1" ht="11.25">
      <c r="B22" s="94" t="s">
        <v>3701</v>
      </c>
    </row>
    <row r="24" customHeight="1" ht="22.5">
      <c r="B24" s="161" t="s">
        <v>3702</v>
      </c>
    </row>
    <row r="26" customHeight="1" ht="11.25">
      <c r="B26" s="93" t="s">
        <v>3703</v>
      </c>
    </row>
    <row customHeight="1" ht="22.5">
      <c r="B27" s="160" t="s">
        <v>402</v>
      </c>
    </row>
    <row customHeight="1" ht="56.25">
      <c r="B28" s="160" t="s">
        <v>3704</v>
      </c>
    </row>
    <row customHeight="1" ht="11.25">
      <c r="B29" s="210" t="s">
        <v>3705</v>
      </c>
    </row>
    <row customHeight="1" ht="22.5">
      <c r="B30" s="160" t="s">
        <v>3706</v>
      </c>
    </row>
    <row r="32" customHeight="1" ht="11.25">
      <c r="A32" s="188"/>
      <c r="B32" s="189" t="s">
        <v>3707</v>
      </c>
    </row>
    <row customHeight="1" ht="14.25">
      <c r="A33" s="190">
        <v>1</v>
      </c>
      <c r="B33" s="191" t="s">
        <v>3708</v>
      </c>
    </row>
    <row customHeight="1" ht="14.25">
      <c r="A34" s="190">
        <v>2</v>
      </c>
      <c r="B34" s="191" t="s">
        <v>3709</v>
      </c>
    </row>
    <row customHeight="1" ht="11.25">
      <c r="B35" s="189" t="s">
        <v>3710</v>
      </c>
    </row>
    <row customHeight="1" ht="11.25">
      <c r="B36" s="191" t="s">
        <v>3711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F2C34-C792-2EE5-6428-242A9FE8E9A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112</v>
      </c>
      <c r="E2" s="2235"/>
      <c r="F2" s="1625"/>
      <c r="G2" s="1620" t="s">
        <v>112</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филиал "Сургутская ГРЭС-2" ПАО "Юнипро"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91</v>
      </c>
      <c r="E11" s="2223" t="s">
        <v>108</v>
      </c>
      <c r="F11" s="2192" t="s">
        <v>91</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